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sešit"/>
  <mc:AlternateContent xmlns:mc="http://schemas.openxmlformats.org/markup-compatibility/2006">
    <mc:Choice Requires="x15">
      <x15ac:absPath xmlns:x15ac="http://schemas.microsoft.com/office/spreadsheetml/2010/11/ac" url="C:\Users\xxholmic\Data\EPN\web\2025\"/>
    </mc:Choice>
  </mc:AlternateContent>
  <bookViews>
    <workbookView xWindow="0" yWindow="15" windowWidth="15225" windowHeight="9090" tabRatio="905"/>
  </bookViews>
  <sheets>
    <sheet name="přítrv" sheetId="7" r:id="rId1"/>
  </sheets>
  <definedNames>
    <definedName name="_xlnm.Print_Area" localSheetId="0">přítrv!$A$1:$Q$44</definedName>
  </definedNames>
  <calcPr calcId="162913" concurrentManualCount="20"/>
</workbook>
</file>

<file path=xl/calcChain.xml><?xml version="1.0" encoding="utf-8"?>
<calcChain xmlns="http://schemas.openxmlformats.org/spreadsheetml/2006/main">
  <c r="D37" i="7" l="1"/>
  <c r="D36" i="7"/>
  <c r="D35" i="7"/>
  <c r="D43" i="7" s="1"/>
  <c r="D34" i="7"/>
  <c r="D42" i="7" s="1"/>
  <c r="D33" i="7"/>
  <c r="D41" i="7" s="1"/>
  <c r="D32" i="7"/>
  <c r="D40" i="7" s="1"/>
  <c r="D31" i="7"/>
  <c r="D30" i="7"/>
  <c r="D29" i="7"/>
  <c r="D39" i="7" s="1"/>
  <c r="Q15" i="7"/>
  <c r="Q14" i="7"/>
  <c r="Q13" i="7"/>
  <c r="Q12" i="7"/>
  <c r="Q11" i="7"/>
  <c r="Q10" i="7"/>
  <c r="Q9" i="7"/>
  <c r="Q8" i="7"/>
  <c r="Q7" i="7"/>
  <c r="Q16" i="7" s="1"/>
  <c r="D38" i="7" l="1"/>
  <c r="D17" i="7" l="1"/>
  <c r="D18" i="7"/>
  <c r="D19" i="7"/>
  <c r="D20" i="7"/>
  <c r="D21" i="7"/>
  <c r="Q37" i="7"/>
  <c r="P37" i="7"/>
  <c r="O37" i="7"/>
  <c r="N37" i="7"/>
  <c r="M37" i="7"/>
  <c r="L37" i="7"/>
  <c r="K37" i="7"/>
  <c r="J37" i="7"/>
  <c r="I37" i="7"/>
  <c r="H37" i="7"/>
  <c r="G37" i="7"/>
  <c r="F37" i="7"/>
  <c r="E37" i="7"/>
  <c r="C37" i="7"/>
  <c r="P36" i="7"/>
  <c r="O36" i="7"/>
  <c r="N36" i="7"/>
  <c r="M36" i="7"/>
  <c r="L36" i="7"/>
  <c r="K36" i="7"/>
  <c r="J36" i="7"/>
  <c r="I36" i="7"/>
  <c r="H36" i="7"/>
  <c r="G36" i="7"/>
  <c r="F36" i="7"/>
  <c r="E36" i="7"/>
  <c r="C36" i="7"/>
  <c r="P35" i="7"/>
  <c r="O35" i="7"/>
  <c r="N35" i="7"/>
  <c r="M35" i="7"/>
  <c r="L35" i="7"/>
  <c r="K35" i="7"/>
  <c r="J35" i="7"/>
  <c r="I35" i="7"/>
  <c r="H35" i="7"/>
  <c r="G35" i="7"/>
  <c r="F35" i="7"/>
  <c r="E35" i="7"/>
  <c r="C35" i="7"/>
  <c r="P34" i="7"/>
  <c r="O34" i="7"/>
  <c r="N34" i="7"/>
  <c r="M34" i="7"/>
  <c r="L34" i="7"/>
  <c r="K34" i="7"/>
  <c r="J34" i="7"/>
  <c r="I34" i="7"/>
  <c r="H34" i="7"/>
  <c r="G34" i="7"/>
  <c r="F34" i="7"/>
  <c r="E34" i="7"/>
  <c r="C34" i="7"/>
  <c r="P33" i="7"/>
  <c r="O33" i="7"/>
  <c r="N33" i="7"/>
  <c r="M33" i="7"/>
  <c r="L33" i="7"/>
  <c r="K33" i="7"/>
  <c r="J33" i="7"/>
  <c r="I33" i="7"/>
  <c r="H33" i="7"/>
  <c r="G33" i="7"/>
  <c r="F33" i="7"/>
  <c r="E33" i="7"/>
  <c r="C33" i="7"/>
  <c r="P32" i="7"/>
  <c r="O32" i="7"/>
  <c r="N32" i="7"/>
  <c r="M32" i="7"/>
  <c r="L32" i="7"/>
  <c r="K32" i="7"/>
  <c r="J32" i="7"/>
  <c r="I32" i="7"/>
  <c r="H32" i="7"/>
  <c r="G32" i="7"/>
  <c r="F32" i="7"/>
  <c r="E32" i="7"/>
  <c r="C32" i="7"/>
  <c r="P31" i="7"/>
  <c r="O31" i="7"/>
  <c r="N31" i="7"/>
  <c r="M31" i="7"/>
  <c r="L31" i="7"/>
  <c r="K31" i="7"/>
  <c r="J31" i="7"/>
  <c r="I31" i="7"/>
  <c r="H31" i="7"/>
  <c r="G31" i="7"/>
  <c r="F31" i="7"/>
  <c r="E31" i="7"/>
  <c r="C31" i="7"/>
  <c r="P30" i="7"/>
  <c r="O30" i="7"/>
  <c r="N30" i="7"/>
  <c r="M30" i="7"/>
  <c r="L30" i="7"/>
  <c r="K30" i="7"/>
  <c r="J30" i="7"/>
  <c r="I30" i="7"/>
  <c r="H30" i="7"/>
  <c r="G30" i="7"/>
  <c r="F30" i="7"/>
  <c r="E30" i="7"/>
  <c r="C30" i="7"/>
  <c r="P29" i="7"/>
  <c r="O29" i="7"/>
  <c r="N29" i="7"/>
  <c r="M29" i="7"/>
  <c r="L29" i="7"/>
  <c r="K29" i="7"/>
  <c r="J29" i="7"/>
  <c r="J39" i="7" s="1"/>
  <c r="I29" i="7"/>
  <c r="I39" i="7" s="1"/>
  <c r="H29" i="7"/>
  <c r="G29" i="7"/>
  <c r="F29" i="7"/>
  <c r="E29" i="7"/>
  <c r="C29" i="7"/>
  <c r="P21" i="7"/>
  <c r="O21" i="7"/>
  <c r="N21" i="7"/>
  <c r="M21" i="7"/>
  <c r="L21" i="7"/>
  <c r="K21" i="7"/>
  <c r="J21" i="7"/>
  <c r="I21" i="7"/>
  <c r="H21" i="7"/>
  <c r="G21" i="7"/>
  <c r="F21" i="7"/>
  <c r="E21" i="7"/>
  <c r="C21" i="7"/>
  <c r="P20" i="7"/>
  <c r="O20" i="7"/>
  <c r="N20" i="7"/>
  <c r="M20" i="7"/>
  <c r="L20" i="7"/>
  <c r="K20" i="7"/>
  <c r="J20" i="7"/>
  <c r="I20" i="7"/>
  <c r="H20" i="7"/>
  <c r="G20" i="7"/>
  <c r="F20" i="7"/>
  <c r="E20" i="7"/>
  <c r="C20" i="7"/>
  <c r="P19" i="7"/>
  <c r="O19" i="7"/>
  <c r="N19" i="7"/>
  <c r="M19" i="7"/>
  <c r="L19" i="7"/>
  <c r="K19" i="7"/>
  <c r="J19" i="7"/>
  <c r="I19" i="7"/>
  <c r="H19" i="7"/>
  <c r="G19" i="7"/>
  <c r="F19" i="7"/>
  <c r="E19" i="7"/>
  <c r="C19" i="7"/>
  <c r="P18" i="7"/>
  <c r="O18" i="7"/>
  <c r="N18" i="7"/>
  <c r="M18" i="7"/>
  <c r="L18" i="7"/>
  <c r="K18" i="7"/>
  <c r="J18" i="7"/>
  <c r="I18" i="7"/>
  <c r="H18" i="7"/>
  <c r="G18" i="7"/>
  <c r="F18" i="7"/>
  <c r="E18" i="7"/>
  <c r="C18" i="7"/>
  <c r="P17" i="7"/>
  <c r="O17" i="7"/>
  <c r="N17" i="7"/>
  <c r="M17" i="7"/>
  <c r="L17" i="7"/>
  <c r="K17" i="7"/>
  <c r="J17" i="7"/>
  <c r="I17" i="7"/>
  <c r="H17" i="7"/>
  <c r="G17" i="7"/>
  <c r="F17" i="7"/>
  <c r="E17" i="7"/>
  <c r="C17" i="7"/>
  <c r="Q36" i="7"/>
  <c r="Q35" i="7"/>
  <c r="Q34" i="7"/>
  <c r="Q32" i="7"/>
  <c r="Q31" i="7"/>
  <c r="Q30" i="7"/>
  <c r="Q29" i="7"/>
  <c r="K39" i="7" l="1"/>
  <c r="N39" i="7"/>
  <c r="H39" i="7"/>
  <c r="K43" i="7"/>
  <c r="E42" i="7"/>
  <c r="L41" i="7"/>
  <c r="F40" i="7"/>
  <c r="G42" i="7"/>
  <c r="F41" i="7"/>
  <c r="M39" i="7"/>
  <c r="G40" i="7"/>
  <c r="L39" i="7"/>
  <c r="O40" i="7"/>
  <c r="O39" i="7"/>
  <c r="C43" i="7"/>
  <c r="I40" i="7"/>
  <c r="N40" i="7"/>
  <c r="I42" i="7"/>
  <c r="H40" i="7"/>
  <c r="O43" i="7"/>
  <c r="H38" i="7"/>
  <c r="O38" i="7"/>
  <c r="M43" i="7"/>
  <c r="H42" i="7"/>
  <c r="N43" i="7"/>
  <c r="F43" i="7"/>
  <c r="L43" i="7"/>
  <c r="J42" i="7"/>
  <c r="M38" i="7"/>
  <c r="E41" i="7"/>
  <c r="K40" i="7"/>
  <c r="C42" i="7"/>
  <c r="L42" i="7"/>
  <c r="E38" i="7"/>
  <c r="P38" i="7"/>
  <c r="L38" i="7"/>
  <c r="P43" i="7"/>
  <c r="C38" i="7"/>
  <c r="M42" i="7"/>
  <c r="H41" i="7"/>
  <c r="N42" i="7"/>
  <c r="G41" i="7"/>
  <c r="E43" i="7"/>
  <c r="E39" i="7"/>
  <c r="K38" i="7"/>
  <c r="I41" i="7"/>
  <c r="O42" i="7"/>
  <c r="G43" i="7"/>
  <c r="F39" i="7"/>
  <c r="J41" i="7"/>
  <c r="P40" i="7"/>
  <c r="H43" i="7"/>
  <c r="G39" i="7"/>
  <c r="E40" i="7"/>
  <c r="K41" i="7"/>
  <c r="I43" i="7"/>
  <c r="J38" i="7"/>
  <c r="C40" i="7"/>
  <c r="N38" i="7"/>
  <c r="J43" i="7"/>
  <c r="Q43" i="7"/>
  <c r="J40" i="7"/>
  <c r="M41" i="7"/>
  <c r="P42" i="7"/>
  <c r="F38" i="7"/>
  <c r="L40" i="7"/>
  <c r="O41" i="7"/>
  <c r="Q42" i="7"/>
  <c r="P41" i="7"/>
  <c r="M40" i="7"/>
  <c r="Q19" i="7"/>
  <c r="Q21" i="7"/>
  <c r="Q33" i="7"/>
  <c r="Q40" i="7" s="1"/>
  <c r="P39" i="7"/>
  <c r="C41" i="7"/>
  <c r="F42" i="7"/>
  <c r="Q20" i="7"/>
  <c r="Q18" i="7"/>
  <c r="N41" i="7"/>
  <c r="G38" i="7"/>
  <c r="Q17" i="7"/>
  <c r="C39" i="7"/>
  <c r="K42" i="7"/>
  <c r="I38" i="7"/>
  <c r="R12" i="7" l="1"/>
  <c r="R9" i="7"/>
  <c r="R13" i="7"/>
  <c r="R8" i="7"/>
  <c r="Q38" i="7"/>
  <c r="R29" i="7" s="1"/>
  <c r="R14" i="7"/>
  <c r="R11" i="7"/>
  <c r="R15" i="7"/>
  <c r="R10" i="7"/>
  <c r="R7" i="7"/>
  <c r="Q39" i="7"/>
  <c r="Q41" i="7"/>
  <c r="R34" i="7" l="1"/>
  <c r="R35" i="7"/>
  <c r="R36" i="7"/>
  <c r="R21" i="7"/>
  <c r="R19" i="7"/>
  <c r="R17" i="7"/>
  <c r="R18" i="7"/>
  <c r="R33" i="7"/>
  <c r="R37" i="7"/>
  <c r="R30" i="7"/>
  <c r="R39" i="7" s="1"/>
  <c r="R31" i="7"/>
  <c r="R32" i="7"/>
  <c r="R20" i="7"/>
  <c r="R42" i="7" l="1"/>
  <c r="R40" i="7"/>
  <c r="R43" i="7"/>
  <c r="R41" i="7"/>
</calcChain>
</file>

<file path=xl/sharedStrings.xml><?xml version="1.0" encoding="utf-8"?>
<sst xmlns="http://schemas.openxmlformats.org/spreadsheetml/2006/main" count="89" uniqueCount="43">
  <si>
    <t>ČR celkem</t>
  </si>
  <si>
    <t>Podíl v %</t>
  </si>
  <si>
    <t>Z toho</t>
  </si>
  <si>
    <t>(absolutní počty)</t>
  </si>
  <si>
    <t>(přepočet na 100 000 obyvatel)</t>
  </si>
  <si>
    <t>31 - 60 dnů</t>
  </si>
  <si>
    <t>61 - 90 dnů</t>
  </si>
  <si>
    <t>91 - 180 dnů</t>
  </si>
  <si>
    <t>181 - 270 dnů</t>
  </si>
  <si>
    <t>271 - 365 dnů</t>
  </si>
  <si>
    <t>1 - 30 dnů</t>
  </si>
  <si>
    <t>31 a více dnů</t>
  </si>
  <si>
    <t>61 a více dnů</t>
  </si>
  <si>
    <t>91 a více dnů</t>
  </si>
  <si>
    <t>181 a více dnů</t>
  </si>
  <si>
    <t>366 a více dnů</t>
  </si>
  <si>
    <t>Kraj</t>
  </si>
  <si>
    <t>Plzeňský</t>
  </si>
  <si>
    <t>Liberecký</t>
  </si>
  <si>
    <t>PSSZ</t>
  </si>
  <si>
    <t>Jihočeský</t>
  </si>
  <si>
    <t>Vysočina</t>
  </si>
  <si>
    <t>Jihomor.</t>
  </si>
  <si>
    <t>Zlínský</t>
  </si>
  <si>
    <t>Ústecký</t>
  </si>
  <si>
    <t>Pardubický</t>
  </si>
  <si>
    <t>Středočeský</t>
  </si>
  <si>
    <t>Karlovarský</t>
  </si>
  <si>
    <t>Olomoucký</t>
  </si>
  <si>
    <t>Královéhr.</t>
  </si>
  <si>
    <t>1 - 14 dnů</t>
  </si>
  <si>
    <t>15 - 21 dnů</t>
  </si>
  <si>
    <t>22 - 30 dnů</t>
  </si>
  <si>
    <t>Trvání DPN</t>
  </si>
  <si>
    <t>CELKEM  DPN</t>
  </si>
  <si>
    <t>Moravskosl.</t>
  </si>
  <si>
    <t>Jiho
moravský</t>
  </si>
  <si>
    <t>Králové
hradecký</t>
  </si>
  <si>
    <t>Moravsko
slezský</t>
  </si>
  <si>
    <t>Praha</t>
  </si>
  <si>
    <t>Středo
český</t>
  </si>
  <si>
    <t>Počet obyvatel pro rok 2025</t>
  </si>
  <si>
    <t>Ukončené případy dočasné pracovní neschopnosti za rok 2025 podle délky trvání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</si>
</sst>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yy"/>
  </numFmts>
  <fonts count="25" x14ac:knownFonts="1">
    <font>
      <sz val="10"/>
      <name val="Arial CE"/>
      <charset val="238"/>
    </font>
    <font>
      <sz val="10"/>
      <name val="Arial CE"/>
      <charset val="238"/>
    </font>
    <font>
      <sz val="8"/>
      <name val="Times New Roman CE"/>
      <family val="1"/>
      <charset val="238"/>
    </font>
    <font>
      <sz val="12"/>
      <name val="Arial Black"/>
      <family val="2"/>
      <charset val="238"/>
    </font>
    <font>
      <b/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name val="Courier"/>
      <family val="3"/>
    </font>
    <font>
      <sz val="8"/>
      <name val="Arial CE"/>
      <family val="2"/>
      <charset val="238"/>
    </font>
    <font>
      <b/>
      <sz val="8"/>
      <name val="Times New Roman CE"/>
      <family val="1"/>
      <charset val="238"/>
    </font>
    <font>
      <sz val="10"/>
      <name val="Arial CE"/>
      <charset val="238"/>
    </font>
    <font>
      <sz val="10"/>
      <name val="Courier"/>
      <family val="3"/>
    </font>
    <font>
      <sz val="10"/>
      <name val="Tahoma"/>
      <family val="2"/>
      <charset val="238"/>
    </font>
    <font>
      <sz val="10"/>
      <color theme="1"/>
      <name val="Tahoma"/>
      <family val="2"/>
      <charset val="238"/>
    </font>
    <font>
      <sz val="11"/>
      <name val="Tahoma"/>
      <family val="2"/>
      <charset val="238"/>
    </font>
    <font>
      <b/>
      <sz val="10"/>
      <name val="Tahoma"/>
      <family val="2"/>
      <charset val="238"/>
    </font>
    <font>
      <b/>
      <sz val="11"/>
      <color theme="0"/>
      <name val="Tahoma"/>
      <family val="2"/>
      <charset val="238"/>
    </font>
    <font>
      <b/>
      <i/>
      <sz val="11"/>
      <color theme="0"/>
      <name val="Tahoma"/>
      <family val="2"/>
      <charset val="238"/>
    </font>
    <font>
      <b/>
      <sz val="11"/>
      <name val="Tahoma"/>
      <family val="2"/>
      <charset val="238"/>
    </font>
    <font>
      <b/>
      <i/>
      <sz val="10"/>
      <name val="Tahoma"/>
      <family val="2"/>
      <charset val="238"/>
    </font>
    <font>
      <b/>
      <sz val="14"/>
      <name val="Tahoma"/>
      <family val="2"/>
      <charset val="238"/>
    </font>
    <font>
      <i/>
      <sz val="10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  <font>
      <sz val="10"/>
      <color rgb="FF006100"/>
      <name val="Tahoma"/>
      <family val="2"/>
      <charset val="238"/>
    </font>
    <font>
      <sz val="14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  <fill>
      <patternFill patternType="solid">
        <fgColor rgb="FFC6EFCE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6">
    <xf numFmtId="0" fontId="0" fillId="0" borderId="0"/>
    <xf numFmtId="3" fontId="2" fillId="0" borderId="1">
      <protection locked="0"/>
    </xf>
    <xf numFmtId="164" fontId="3" fillId="0" borderId="2" applyBorder="0">
      <alignment horizontal="center"/>
    </xf>
    <xf numFmtId="49" fontId="4" fillId="0" borderId="3">
      <alignment horizontal="center"/>
    </xf>
    <xf numFmtId="0" fontId="5" fillId="0" borderId="0">
      <alignment horizontal="center"/>
    </xf>
    <xf numFmtId="0" fontId="6" fillId="0" borderId="0"/>
    <xf numFmtId="0" fontId="10" fillId="0" borderId="0"/>
    <xf numFmtId="0" fontId="12" fillId="0" borderId="0"/>
    <xf numFmtId="3" fontId="7" fillId="0" borderId="0">
      <alignment vertical="center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3" fontId="8" fillId="0" borderId="4">
      <alignment wrapText="1"/>
    </xf>
    <xf numFmtId="4" fontId="8" fillId="0" borderId="4">
      <alignment wrapText="1"/>
    </xf>
    <xf numFmtId="49" fontId="2" fillId="0" borderId="0">
      <alignment horizontal="left" vertical="center" wrapText="1"/>
    </xf>
    <xf numFmtId="49" fontId="2" fillId="0" borderId="1">
      <alignment wrapText="1"/>
    </xf>
    <xf numFmtId="0" fontId="23" fillId="6" borderId="0" applyNumberFormat="0" applyBorder="0" applyAlignment="0" applyProtection="0"/>
  </cellStyleXfs>
  <cellXfs count="109">
    <xf numFmtId="0" fontId="0" fillId="0" borderId="0" xfId="0"/>
    <xf numFmtId="3" fontId="13" fillId="0" borderId="1" xfId="8" applyFont="1" applyBorder="1">
      <alignment vertical="center"/>
    </xf>
    <xf numFmtId="3" fontId="14" fillId="0" borderId="1" xfId="8" applyFont="1" applyBorder="1">
      <alignment vertical="center"/>
    </xf>
    <xf numFmtId="0" fontId="15" fillId="4" borderId="12" xfId="0" applyFont="1" applyFill="1" applyBorder="1" applyAlignment="1">
      <alignment vertical="center" wrapText="1"/>
    </xf>
    <xf numFmtId="0" fontId="15" fillId="4" borderId="8" xfId="0" applyFont="1" applyFill="1" applyBorder="1" applyAlignment="1">
      <alignment vertical="center"/>
    </xf>
    <xf numFmtId="0" fontId="15" fillId="4" borderId="16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vertical="center" wrapText="1"/>
    </xf>
    <xf numFmtId="10" fontId="18" fillId="2" borderId="31" xfId="9" applyNumberFormat="1" applyFont="1" applyFill="1" applyBorder="1" applyAlignment="1" applyProtection="1">
      <alignment horizontal="right" vertical="center" indent="1"/>
    </xf>
    <xf numFmtId="3" fontId="14" fillId="0" borderId="9" xfId="8" applyFont="1" applyBorder="1" applyAlignment="1" applyProtection="1">
      <alignment horizontal="center" vertical="center"/>
    </xf>
    <xf numFmtId="3" fontId="14" fillId="0" borderId="10" xfId="8" applyFont="1" applyBorder="1" applyAlignment="1" applyProtection="1">
      <alignment horizontal="center" vertical="center"/>
    </xf>
    <xf numFmtId="3" fontId="14" fillId="0" borderId="11" xfId="8" applyFont="1" applyBorder="1" applyAlignment="1" applyProtection="1">
      <alignment horizontal="center" vertical="center"/>
    </xf>
    <xf numFmtId="3" fontId="14" fillId="0" borderId="5" xfId="8" applyFont="1" applyBorder="1" applyAlignment="1" applyProtection="1">
      <alignment horizontal="center" vertical="center"/>
    </xf>
    <xf numFmtId="3" fontId="21" fillId="0" borderId="0" xfId="8" applyFont="1">
      <alignment vertical="center"/>
    </xf>
    <xf numFmtId="3" fontId="21" fillId="0" borderId="0" xfId="8" applyFont="1" applyAlignment="1">
      <alignment vertical="center"/>
    </xf>
    <xf numFmtId="3" fontId="21" fillId="0" borderId="0" xfId="8" applyFont="1" applyAlignment="1" applyProtection="1">
      <alignment vertical="center"/>
    </xf>
    <xf numFmtId="3" fontId="22" fillId="0" borderId="0" xfId="8" applyFont="1" applyAlignment="1" applyProtection="1">
      <alignment vertical="center"/>
    </xf>
    <xf numFmtId="4" fontId="21" fillId="0" borderId="0" xfId="8" applyNumberFormat="1" applyFont="1">
      <alignment vertical="center"/>
    </xf>
    <xf numFmtId="3" fontId="17" fillId="0" borderId="0" xfId="8" applyNumberFormat="1" applyFont="1" applyFill="1" applyBorder="1" applyAlignment="1" applyProtection="1">
      <alignment horizontal="center" vertical="center"/>
    </xf>
    <xf numFmtId="3" fontId="14" fillId="0" borderId="0" xfId="8" applyFont="1" applyBorder="1" applyAlignment="1">
      <alignment horizontal="center" vertical="center" textRotation="90" wrapText="1"/>
    </xf>
    <xf numFmtId="3" fontId="14" fillId="0" borderId="0" xfId="8" applyFont="1" applyBorder="1" applyAlignment="1" applyProtection="1">
      <alignment horizontal="center" vertical="center"/>
    </xf>
    <xf numFmtId="3" fontId="11" fillId="0" borderId="0" xfId="8" applyNumberFormat="1" applyFont="1" applyBorder="1" applyAlignment="1" applyProtection="1">
      <alignment horizontal="center" vertical="center"/>
    </xf>
    <xf numFmtId="3" fontId="14" fillId="0" borderId="0" xfId="8" applyNumberFormat="1" applyFont="1" applyBorder="1" applyAlignment="1" applyProtection="1">
      <alignment horizontal="center" vertical="center"/>
    </xf>
    <xf numFmtId="10" fontId="20" fillId="0" borderId="0" xfId="9" applyNumberFormat="1" applyFont="1" applyBorder="1" applyAlignment="1" applyProtection="1">
      <alignment horizontal="center" vertical="center"/>
    </xf>
    <xf numFmtId="3" fontId="22" fillId="0" borderId="0" xfId="8" applyFont="1">
      <alignment vertical="center"/>
    </xf>
    <xf numFmtId="3" fontId="21" fillId="0" borderId="0" xfId="8" applyFont="1" applyBorder="1">
      <alignment vertical="center"/>
    </xf>
    <xf numFmtId="3" fontId="11" fillId="0" borderId="1" xfId="8" applyFont="1" applyBorder="1" applyAlignment="1">
      <alignment vertical="center" wrapText="1"/>
    </xf>
    <xf numFmtId="0" fontId="11" fillId="0" borderId="0" xfId="0" applyFont="1"/>
    <xf numFmtId="3" fontId="14" fillId="0" borderId="17" xfId="8" applyNumberFormat="1" applyFont="1" applyBorder="1" applyAlignment="1" applyProtection="1">
      <alignment horizontal="right" vertical="center" indent="1"/>
      <protection locked="0"/>
    </xf>
    <xf numFmtId="10" fontId="20" fillId="0" borderId="20" xfId="9" applyNumberFormat="1" applyFont="1" applyBorder="1" applyAlignment="1" applyProtection="1">
      <alignment horizontal="right" vertical="center" indent="1"/>
    </xf>
    <xf numFmtId="3" fontId="11" fillId="3" borderId="30" xfId="8" applyNumberFormat="1" applyFont="1" applyFill="1" applyBorder="1" applyAlignment="1" applyProtection="1">
      <alignment horizontal="right" vertical="center"/>
    </xf>
    <xf numFmtId="3" fontId="11" fillId="3" borderId="1" xfId="8" applyNumberFormat="1" applyFont="1" applyFill="1" applyBorder="1" applyAlignment="1" applyProtection="1">
      <alignment horizontal="right" vertical="center"/>
    </xf>
    <xf numFmtId="3" fontId="11" fillId="3" borderId="10" xfId="8" applyNumberFormat="1" applyFont="1" applyFill="1" applyBorder="1" applyAlignment="1" applyProtection="1">
      <alignment horizontal="right" vertical="center"/>
    </xf>
    <xf numFmtId="3" fontId="17" fillId="3" borderId="30" xfId="15" applyNumberFormat="1" applyFont="1" applyFill="1" applyBorder="1" applyAlignment="1" applyProtection="1">
      <alignment horizontal="right" vertical="center"/>
      <protection locked="0"/>
    </xf>
    <xf numFmtId="10" fontId="20" fillId="0" borderId="10" xfId="9" applyNumberFormat="1" applyFont="1" applyBorder="1" applyAlignment="1" applyProtection="1">
      <alignment horizontal="right" vertical="center" indent="1"/>
    </xf>
    <xf numFmtId="3" fontId="17" fillId="5" borderId="32" xfId="0" applyNumberFormat="1" applyFont="1" applyFill="1" applyBorder="1" applyAlignment="1">
      <alignment horizontal="right" vertical="center" wrapText="1"/>
    </xf>
    <xf numFmtId="3" fontId="17" fillId="5" borderId="36" xfId="0" applyNumberFormat="1" applyFont="1" applyFill="1" applyBorder="1" applyAlignment="1">
      <alignment horizontal="right" vertical="center" wrapText="1"/>
    </xf>
    <xf numFmtId="3" fontId="17" fillId="5" borderId="37" xfId="0" applyNumberFormat="1" applyFont="1" applyFill="1" applyBorder="1" applyAlignment="1">
      <alignment horizontal="right" vertical="center" wrapText="1"/>
    </xf>
    <xf numFmtId="3" fontId="17" fillId="5" borderId="31" xfId="0" applyNumberFormat="1" applyFont="1" applyFill="1" applyBorder="1" applyAlignment="1">
      <alignment horizontal="right" vertical="center" wrapText="1"/>
    </xf>
    <xf numFmtId="3" fontId="11" fillId="0" borderId="29" xfId="8" applyNumberFormat="1" applyFont="1" applyBorder="1" applyAlignment="1" applyProtection="1">
      <alignment horizontal="right" vertical="center"/>
    </xf>
    <xf numFmtId="3" fontId="11" fillId="0" borderId="34" xfId="8" applyNumberFormat="1" applyFont="1" applyBorder="1" applyAlignment="1" applyProtection="1">
      <alignment horizontal="right" vertical="center"/>
    </xf>
    <xf numFmtId="3" fontId="14" fillId="0" borderId="6" xfId="8" applyNumberFormat="1" applyFont="1" applyBorder="1" applyAlignment="1" applyProtection="1">
      <alignment horizontal="right" vertical="center"/>
    </xf>
    <xf numFmtId="10" fontId="20" fillId="0" borderId="6" xfId="9" applyNumberFormat="1" applyFont="1" applyBorder="1" applyAlignment="1" applyProtection="1">
      <alignment horizontal="right" vertical="center" indent="1"/>
    </xf>
    <xf numFmtId="3" fontId="11" fillId="0" borderId="24" xfId="8" applyNumberFormat="1" applyFont="1" applyBorder="1" applyAlignment="1" applyProtection="1">
      <alignment horizontal="right" vertical="center"/>
    </xf>
    <xf numFmtId="3" fontId="11" fillId="0" borderId="25" xfId="8" applyNumberFormat="1" applyFont="1" applyBorder="1" applyAlignment="1" applyProtection="1">
      <alignment horizontal="right" vertical="center"/>
    </xf>
    <xf numFmtId="3" fontId="14" fillId="0" borderId="7" xfId="8" applyNumberFormat="1" applyFont="1" applyBorder="1" applyAlignment="1" applyProtection="1">
      <alignment horizontal="right" vertical="center"/>
    </xf>
    <xf numFmtId="10" fontId="20" fillId="0" borderId="7" xfId="9" applyNumberFormat="1" applyFont="1" applyBorder="1" applyAlignment="1" applyProtection="1">
      <alignment horizontal="right" vertical="center" indent="1"/>
    </xf>
    <xf numFmtId="3" fontId="11" fillId="0" borderId="21" xfId="8" applyNumberFormat="1" applyFont="1" applyBorder="1" applyAlignment="1" applyProtection="1">
      <alignment horizontal="right" vertical="center"/>
    </xf>
    <xf numFmtId="3" fontId="11" fillId="0" borderId="26" xfId="8" applyNumberFormat="1" applyFont="1" applyBorder="1" applyAlignment="1" applyProtection="1">
      <alignment horizontal="right" vertical="center"/>
    </xf>
    <xf numFmtId="3" fontId="14" fillId="0" borderId="15" xfId="8" applyNumberFormat="1" applyFont="1" applyBorder="1" applyAlignment="1" applyProtection="1">
      <alignment horizontal="right" vertical="center"/>
    </xf>
    <xf numFmtId="10" fontId="20" fillId="0" borderId="15" xfId="9" applyNumberFormat="1" applyFont="1" applyBorder="1" applyAlignment="1" applyProtection="1">
      <alignment horizontal="right" vertical="center" indent="1"/>
    </xf>
    <xf numFmtId="3" fontId="11" fillId="0" borderId="22" xfId="8" applyNumberFormat="1" applyFont="1" applyBorder="1" applyAlignment="1" applyProtection="1">
      <alignment horizontal="right" vertical="center"/>
    </xf>
    <xf numFmtId="3" fontId="11" fillId="0" borderId="27" xfId="8" applyNumberFormat="1" applyFont="1" applyBorder="1" applyAlignment="1" applyProtection="1">
      <alignment horizontal="right" vertical="center"/>
    </xf>
    <xf numFmtId="3" fontId="14" fillId="0" borderId="28" xfId="8" applyNumberFormat="1" applyFont="1" applyBorder="1" applyAlignment="1" applyProtection="1">
      <alignment horizontal="right" vertical="center"/>
    </xf>
    <xf numFmtId="10" fontId="20" fillId="0" borderId="28" xfId="9" applyNumberFormat="1" applyFont="1" applyBorder="1" applyAlignment="1" applyProtection="1">
      <alignment horizontal="right" vertical="center" indent="1"/>
    </xf>
    <xf numFmtId="3" fontId="14" fillId="0" borderId="6" xfId="8" applyNumberFormat="1" applyFont="1" applyBorder="1" applyAlignment="1" applyProtection="1">
      <alignment horizontal="right" vertical="center"/>
      <protection locked="0"/>
    </xf>
    <xf numFmtId="3" fontId="11" fillId="0" borderId="30" xfId="8" applyNumberFormat="1" applyFont="1" applyBorder="1" applyAlignment="1" applyProtection="1">
      <alignment horizontal="right" vertical="center"/>
      <protection locked="0"/>
    </xf>
    <xf numFmtId="3" fontId="11" fillId="0" borderId="1" xfId="8" applyNumberFormat="1" applyFont="1" applyBorder="1" applyAlignment="1" applyProtection="1">
      <alignment horizontal="right" vertical="center"/>
      <protection locked="0"/>
    </xf>
    <xf numFmtId="3" fontId="11" fillId="0" borderId="10" xfId="8" applyNumberFormat="1" applyFont="1" applyBorder="1" applyAlignment="1" applyProtection="1">
      <alignment horizontal="right" vertical="center"/>
      <protection locked="0"/>
    </xf>
    <xf numFmtId="3" fontId="14" fillId="0" borderId="7" xfId="8" applyNumberFormat="1" applyFont="1" applyBorder="1" applyAlignment="1" applyProtection="1">
      <alignment horizontal="right" vertical="center"/>
      <protection locked="0"/>
    </xf>
    <xf numFmtId="10" fontId="20" fillId="0" borderId="7" xfId="9" applyNumberFormat="1" applyFont="1" applyBorder="1" applyAlignment="1" applyProtection="1">
      <alignment horizontal="right" vertical="center"/>
    </xf>
    <xf numFmtId="3" fontId="11" fillId="0" borderId="23" xfId="8" applyNumberFormat="1" applyFont="1" applyBorder="1" applyAlignment="1" applyProtection="1">
      <alignment horizontal="right" vertical="center"/>
    </xf>
    <xf numFmtId="10" fontId="20" fillId="0" borderId="6" xfId="9" applyNumberFormat="1" applyFont="1" applyBorder="1" applyAlignment="1" applyProtection="1">
      <alignment horizontal="right" vertical="center"/>
    </xf>
    <xf numFmtId="10" fontId="20" fillId="0" borderId="15" xfId="9" applyNumberFormat="1" applyFont="1" applyBorder="1" applyAlignment="1" applyProtection="1">
      <alignment horizontal="right" vertical="center"/>
    </xf>
    <xf numFmtId="10" fontId="20" fillId="0" borderId="28" xfId="9" applyNumberFormat="1" applyFont="1" applyBorder="1" applyAlignment="1" applyProtection="1">
      <alignment horizontal="right" vertical="center"/>
    </xf>
    <xf numFmtId="3" fontId="11" fillId="0" borderId="1" xfId="8" applyFont="1" applyFill="1" applyBorder="1">
      <alignment vertical="center"/>
    </xf>
    <xf numFmtId="3" fontId="11" fillId="0" borderId="1" xfId="8" applyFont="1" applyFill="1" applyBorder="1" applyAlignment="1">
      <alignment horizontal="center" vertical="center"/>
    </xf>
    <xf numFmtId="3" fontId="14" fillId="0" borderId="1" xfId="8" applyFont="1" applyFill="1" applyBorder="1" applyAlignment="1">
      <alignment horizontal="center" vertical="center"/>
    </xf>
    <xf numFmtId="3" fontId="13" fillId="0" borderId="0" xfId="8" applyFont="1" applyFill="1">
      <alignment vertical="center"/>
    </xf>
    <xf numFmtId="3" fontId="11" fillId="0" borderId="17" xfId="8" applyNumberFormat="1" applyFont="1" applyBorder="1" applyAlignment="1" applyProtection="1">
      <alignment horizontal="right" vertical="center" indent="1"/>
      <protection locked="0"/>
    </xf>
    <xf numFmtId="3" fontId="11" fillId="0" borderId="18" xfId="8" applyNumberFormat="1" applyFont="1" applyBorder="1" applyAlignment="1" applyProtection="1">
      <alignment horizontal="right" vertical="center" indent="1"/>
      <protection locked="0"/>
    </xf>
    <xf numFmtId="3" fontId="11" fillId="0" borderId="20" xfId="8" applyNumberFormat="1" applyFont="1" applyBorder="1" applyAlignment="1" applyProtection="1">
      <alignment horizontal="right" vertical="center" indent="1"/>
      <protection locked="0"/>
    </xf>
    <xf numFmtId="10" fontId="18" fillId="2" borderId="31" xfId="9" applyNumberFormat="1" applyFont="1" applyFill="1" applyBorder="1" applyAlignment="1" applyProtection="1">
      <alignment horizontal="right" vertical="center"/>
    </xf>
    <xf numFmtId="3" fontId="21" fillId="0" borderId="0" xfId="8" applyFont="1" applyBorder="1" applyAlignment="1">
      <alignment horizontal="center" vertical="center"/>
    </xf>
    <xf numFmtId="3" fontId="21" fillId="0" borderId="0" xfId="8" applyFont="1" applyFill="1">
      <alignment vertical="center"/>
    </xf>
    <xf numFmtId="3" fontId="22" fillId="0" borderId="0" xfId="8" applyFont="1" applyFill="1">
      <alignment vertical="center"/>
    </xf>
    <xf numFmtId="3" fontId="24" fillId="0" borderId="0" xfId="8" applyFont="1">
      <alignment vertical="center"/>
    </xf>
    <xf numFmtId="3" fontId="11" fillId="0" borderId="0" xfId="8" applyFont="1">
      <alignment vertical="center"/>
    </xf>
    <xf numFmtId="3" fontId="11" fillId="0" borderId="23" xfId="8" applyNumberFormat="1" applyFont="1" applyBorder="1" applyAlignment="1" applyProtection="1">
      <alignment horizontal="right" vertical="center" indent="1"/>
      <protection locked="0"/>
    </xf>
    <xf numFmtId="3" fontId="11" fillId="3" borderId="24" xfId="8" applyNumberFormat="1" applyFont="1" applyFill="1" applyBorder="1" applyAlignment="1" applyProtection="1">
      <alignment horizontal="right" vertical="center"/>
    </xf>
    <xf numFmtId="3" fontId="14" fillId="3" borderId="30" xfId="8" applyFont="1" applyFill="1" applyBorder="1" applyAlignment="1" applyProtection="1">
      <alignment horizontal="right" vertical="center"/>
      <protection locked="0"/>
    </xf>
    <xf numFmtId="49" fontId="15" fillId="4" borderId="38" xfId="14" applyFont="1" applyFill="1" applyBorder="1" applyAlignment="1" applyProtection="1">
      <alignment horizontal="center" vertical="center" wrapText="1"/>
    </xf>
    <xf numFmtId="49" fontId="15" fillId="4" borderId="31" xfId="14" applyFont="1" applyFill="1" applyBorder="1" applyAlignment="1" applyProtection="1">
      <alignment horizontal="center" vertical="center" wrapText="1"/>
    </xf>
    <xf numFmtId="49" fontId="15" fillId="4" borderId="39" xfId="14" applyFont="1" applyFill="1" applyBorder="1" applyAlignment="1" applyProtection="1">
      <alignment horizontal="center" vertical="center" wrapText="1"/>
    </xf>
    <xf numFmtId="49" fontId="15" fillId="4" borderId="36" xfId="14" applyFont="1" applyFill="1" applyBorder="1" applyAlignment="1" applyProtection="1">
      <alignment horizontal="center" vertical="center" wrapText="1"/>
    </xf>
    <xf numFmtId="0" fontId="19" fillId="0" borderId="0" xfId="4" applyFont="1" applyFill="1" applyAlignment="1" applyProtection="1">
      <alignment horizontal="center" vertical="center"/>
      <protection locked="0"/>
    </xf>
    <xf numFmtId="0" fontId="16" fillId="4" borderId="38" xfId="0" applyFont="1" applyFill="1" applyBorder="1" applyAlignment="1">
      <alignment horizontal="center" vertical="center" wrapText="1"/>
    </xf>
    <xf numFmtId="0" fontId="16" fillId="4" borderId="31" xfId="0" applyFont="1" applyFill="1" applyBorder="1" applyAlignment="1">
      <alignment horizontal="center" vertical="center" wrapText="1"/>
    </xf>
    <xf numFmtId="49" fontId="15" fillId="4" borderId="40" xfId="14" applyFont="1" applyFill="1" applyBorder="1" applyAlignment="1" applyProtection="1">
      <alignment horizontal="center" vertical="center" wrapText="1"/>
    </xf>
    <xf numFmtId="49" fontId="15" fillId="4" borderId="37" xfId="14" applyFont="1" applyFill="1" applyBorder="1" applyAlignment="1" applyProtection="1">
      <alignment horizontal="center" vertical="center" wrapText="1"/>
    </xf>
    <xf numFmtId="49" fontId="15" fillId="4" borderId="35" xfId="14" applyFont="1" applyFill="1" applyBorder="1" applyAlignment="1" applyProtection="1">
      <alignment horizontal="center" vertical="center" wrapText="1"/>
    </xf>
    <xf numFmtId="49" fontId="15" fillId="4" borderId="32" xfId="14" applyFont="1" applyFill="1" applyBorder="1" applyAlignment="1" applyProtection="1">
      <alignment horizontal="center" vertical="center" wrapText="1"/>
    </xf>
    <xf numFmtId="3" fontId="14" fillId="0" borderId="30" xfId="8" applyFont="1" applyBorder="1" applyAlignment="1" applyProtection="1">
      <alignment horizontal="center" vertical="center"/>
    </xf>
    <xf numFmtId="3" fontId="14" fillId="0" borderId="41" xfId="8" applyFont="1" applyBorder="1" applyAlignment="1" applyProtection="1">
      <alignment horizontal="center" vertical="center"/>
    </xf>
    <xf numFmtId="3" fontId="14" fillId="0" borderId="17" xfId="8" applyFont="1" applyBorder="1" applyAlignment="1" applyProtection="1">
      <alignment horizontal="center" vertical="center"/>
    </xf>
    <xf numFmtId="3" fontId="14" fillId="0" borderId="19" xfId="8" applyFont="1" applyBorder="1" applyAlignment="1" applyProtection="1">
      <alignment horizontal="center" vertical="center"/>
    </xf>
    <xf numFmtId="3" fontId="14" fillId="0" borderId="30" xfId="8" applyFont="1" applyBorder="1" applyAlignment="1" applyProtection="1">
      <alignment horizontal="right" vertical="center" indent="1"/>
    </xf>
    <xf numFmtId="3" fontId="14" fillId="0" borderId="10" xfId="8" applyFont="1" applyBorder="1" applyAlignment="1" applyProtection="1">
      <alignment horizontal="right" vertical="center" indent="1"/>
    </xf>
    <xf numFmtId="3" fontId="14" fillId="0" borderId="17" xfId="8" applyFont="1" applyBorder="1" applyAlignment="1" applyProtection="1">
      <alignment horizontal="right" vertical="center" indent="1"/>
    </xf>
    <xf numFmtId="3" fontId="14" fillId="0" borderId="20" xfId="8" applyFont="1" applyBorder="1" applyAlignment="1" applyProtection="1">
      <alignment horizontal="right" vertical="center" indent="1"/>
    </xf>
    <xf numFmtId="3" fontId="14" fillId="0" borderId="35" xfId="8" applyFont="1" applyBorder="1" applyAlignment="1">
      <alignment horizontal="center" vertical="center" textRotation="90" wrapText="1"/>
    </xf>
    <xf numFmtId="3" fontId="14" fillId="0" borderId="33" xfId="8" applyFont="1" applyBorder="1" applyAlignment="1">
      <alignment horizontal="center" vertical="center" textRotation="90" wrapText="1"/>
    </xf>
    <xf numFmtId="3" fontId="14" fillId="0" borderId="32" xfId="8" applyFont="1" applyBorder="1" applyAlignment="1">
      <alignment horizontal="center" vertical="center" textRotation="90" wrapText="1"/>
    </xf>
    <xf numFmtId="3" fontId="14" fillId="0" borderId="30" xfId="8" applyFont="1" applyBorder="1" applyAlignment="1" applyProtection="1">
      <alignment horizontal="right" vertical="center" wrapText="1" indent="1"/>
    </xf>
    <xf numFmtId="3" fontId="14" fillId="0" borderId="10" xfId="8" applyFont="1" applyBorder="1" applyAlignment="1" applyProtection="1">
      <alignment horizontal="right" vertical="center" wrapText="1" indent="1"/>
    </xf>
    <xf numFmtId="3" fontId="17" fillId="5" borderId="13" xfId="0" applyNumberFormat="1" applyFont="1" applyFill="1" applyBorder="1" applyAlignment="1">
      <alignment horizontal="center" vertical="center" wrapText="1"/>
    </xf>
    <xf numFmtId="3" fontId="17" fillId="5" borderId="14" xfId="0" applyNumberFormat="1" applyFont="1" applyFill="1" applyBorder="1" applyAlignment="1">
      <alignment horizontal="center" vertical="center" wrapText="1"/>
    </xf>
    <xf numFmtId="3" fontId="14" fillId="0" borderId="30" xfId="8" applyFont="1" applyBorder="1" applyAlignment="1" applyProtection="1">
      <alignment horizontal="center" vertical="center" wrapText="1"/>
    </xf>
    <xf numFmtId="3" fontId="14" fillId="0" borderId="41" xfId="8" applyFont="1" applyBorder="1" applyAlignment="1" applyProtection="1">
      <alignment horizontal="center" vertical="center" wrapText="1"/>
    </xf>
    <xf numFmtId="3" fontId="17" fillId="5" borderId="42" xfId="0" applyNumberFormat="1" applyFont="1" applyFill="1" applyBorder="1" applyAlignment="1">
      <alignment horizontal="center" vertical="center" wrapText="1"/>
    </xf>
  </cellXfs>
  <cellStyles count="16">
    <cellStyle name="čís_0dm" xfId="1"/>
    <cellStyle name="měsíce99" xfId="2"/>
    <cellStyle name="nadp tab" xfId="3"/>
    <cellStyle name="název tab" xfId="4"/>
    <cellStyle name="Nedefinován" xfId="5"/>
    <cellStyle name="Nedefinován 2" xfId="6"/>
    <cellStyle name="Normální" xfId="0" builtinId="0"/>
    <cellStyle name="Normální 2" xfId="7"/>
    <cellStyle name="normální_TABULKY -  krátkodobá - 1. pololetí 2003" xfId="8"/>
    <cellStyle name="Procenta" xfId="9" builtinId="5"/>
    <cellStyle name="Procenta 2" xfId="10"/>
    <cellStyle name="součty" xfId="11"/>
    <cellStyle name="součty2dm" xfId="12"/>
    <cellStyle name="Správně" xfId="15" builtinId="26"/>
    <cellStyle name="text" xfId="13"/>
    <cellStyle name="txt tab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2</xdr:col>
      <xdr:colOff>0</xdr:colOff>
      <xdr:row>4</xdr:row>
      <xdr:rowOff>228600</xdr:rowOff>
    </xdr:to>
    <xdr:sp macro="" textlink="">
      <xdr:nvSpPr>
        <xdr:cNvPr id="1428" name="Line 1"/>
        <xdr:cNvSpPr>
          <a:spLocks noChangeShapeType="1"/>
        </xdr:cNvSpPr>
      </xdr:nvSpPr>
      <xdr:spPr bwMode="auto">
        <a:xfrm>
          <a:off x="0" y="759619"/>
          <a:ext cx="1428750" cy="46910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429" name="Line 2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430" name="Line 3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431" name="Line 7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12094</xdr:colOff>
      <xdr:row>3</xdr:row>
      <xdr:rowOff>12549</xdr:rowOff>
    </xdr:from>
    <xdr:to>
      <xdr:col>2</xdr:col>
      <xdr:colOff>12094</xdr:colOff>
      <xdr:row>4</xdr:row>
      <xdr:rowOff>231624</xdr:rowOff>
    </xdr:to>
    <xdr:sp macro="" textlink="">
      <xdr:nvSpPr>
        <xdr:cNvPr id="6" name="Line 1"/>
        <xdr:cNvSpPr>
          <a:spLocks noChangeShapeType="1"/>
        </xdr:cNvSpPr>
      </xdr:nvSpPr>
      <xdr:spPr bwMode="auto">
        <a:xfrm>
          <a:off x="12094" y="755499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7" name="Line 2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8" name="Line 3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9" name="Line 7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12094</xdr:colOff>
      <xdr:row>25</xdr:row>
      <xdr:rowOff>12549</xdr:rowOff>
    </xdr:from>
    <xdr:to>
      <xdr:col>2</xdr:col>
      <xdr:colOff>12094</xdr:colOff>
      <xdr:row>26</xdr:row>
      <xdr:rowOff>231624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12094" y="6337149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9525</xdr:rowOff>
    </xdr:from>
    <xdr:to>
      <xdr:col>2</xdr:col>
      <xdr:colOff>0</xdr:colOff>
      <xdr:row>4</xdr:row>
      <xdr:rowOff>228600</xdr:rowOff>
    </xdr:to>
    <xdr:sp macro="" textlink="">
      <xdr:nvSpPr>
        <xdr:cNvPr id="11" name="Line 1"/>
        <xdr:cNvSpPr>
          <a:spLocks noChangeShapeType="1"/>
        </xdr:cNvSpPr>
      </xdr:nvSpPr>
      <xdr:spPr bwMode="auto">
        <a:xfrm>
          <a:off x="0" y="739775"/>
          <a:ext cx="1534583" cy="46249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2" name="Line 2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3" name="Line 3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4" name="Line 7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12094</xdr:colOff>
      <xdr:row>3</xdr:row>
      <xdr:rowOff>12549</xdr:rowOff>
    </xdr:from>
    <xdr:to>
      <xdr:col>2</xdr:col>
      <xdr:colOff>12094</xdr:colOff>
      <xdr:row>4</xdr:row>
      <xdr:rowOff>231624</xdr:rowOff>
    </xdr:to>
    <xdr:sp macro="" textlink="">
      <xdr:nvSpPr>
        <xdr:cNvPr id="15" name="Line 1"/>
        <xdr:cNvSpPr>
          <a:spLocks noChangeShapeType="1"/>
        </xdr:cNvSpPr>
      </xdr:nvSpPr>
      <xdr:spPr bwMode="auto">
        <a:xfrm>
          <a:off x="12094" y="755499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6" name="Line 2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7" name="Line 3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8" name="Line 7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12094</xdr:colOff>
      <xdr:row>25</xdr:row>
      <xdr:rowOff>12549</xdr:rowOff>
    </xdr:from>
    <xdr:to>
      <xdr:col>2</xdr:col>
      <xdr:colOff>12094</xdr:colOff>
      <xdr:row>26</xdr:row>
      <xdr:rowOff>231624</xdr:rowOff>
    </xdr:to>
    <xdr:sp macro="" textlink="">
      <xdr:nvSpPr>
        <xdr:cNvPr id="19" name="Line 1"/>
        <xdr:cNvSpPr>
          <a:spLocks noChangeShapeType="1"/>
        </xdr:cNvSpPr>
      </xdr:nvSpPr>
      <xdr:spPr bwMode="auto">
        <a:xfrm>
          <a:off x="12094" y="6337149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20" name="Line 1"/>
        <xdr:cNvSpPr>
          <a:spLocks noChangeShapeType="1"/>
        </xdr:cNvSpPr>
      </xdr:nvSpPr>
      <xdr:spPr bwMode="auto">
        <a:xfrm>
          <a:off x="0" y="752475"/>
          <a:ext cx="1533525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12094</xdr:colOff>
      <xdr:row>25</xdr:row>
      <xdr:rowOff>12549</xdr:rowOff>
    </xdr:from>
    <xdr:to>
      <xdr:col>2</xdr:col>
      <xdr:colOff>12094</xdr:colOff>
      <xdr:row>26</xdr:row>
      <xdr:rowOff>231624</xdr:rowOff>
    </xdr:to>
    <xdr:sp macro="" textlink="">
      <xdr:nvSpPr>
        <xdr:cNvPr id="21" name="Line 1"/>
        <xdr:cNvSpPr>
          <a:spLocks noChangeShapeType="1"/>
        </xdr:cNvSpPr>
      </xdr:nvSpPr>
      <xdr:spPr bwMode="auto">
        <a:xfrm>
          <a:off x="12094" y="755499"/>
          <a:ext cx="1533525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22" name="Line 1"/>
        <xdr:cNvSpPr>
          <a:spLocks noChangeShapeType="1"/>
        </xdr:cNvSpPr>
      </xdr:nvSpPr>
      <xdr:spPr bwMode="auto">
        <a:xfrm>
          <a:off x="0" y="752475"/>
          <a:ext cx="1533525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9525</xdr:rowOff>
    </xdr:from>
    <xdr:to>
      <xdr:col>2</xdr:col>
      <xdr:colOff>0</xdr:colOff>
      <xdr:row>4</xdr:row>
      <xdr:rowOff>228600</xdr:rowOff>
    </xdr:to>
    <xdr:sp macro="" textlink="">
      <xdr:nvSpPr>
        <xdr:cNvPr id="23" name="Line 1"/>
        <xdr:cNvSpPr>
          <a:spLocks noChangeShapeType="1"/>
        </xdr:cNvSpPr>
      </xdr:nvSpPr>
      <xdr:spPr bwMode="auto">
        <a:xfrm>
          <a:off x="0" y="752475"/>
          <a:ext cx="1533525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12094</xdr:colOff>
      <xdr:row>3</xdr:row>
      <xdr:rowOff>12549</xdr:rowOff>
    </xdr:from>
    <xdr:to>
      <xdr:col>2</xdr:col>
      <xdr:colOff>12094</xdr:colOff>
      <xdr:row>4</xdr:row>
      <xdr:rowOff>231624</xdr:rowOff>
    </xdr:to>
    <xdr:sp macro="" textlink="">
      <xdr:nvSpPr>
        <xdr:cNvPr id="24" name="Line 1"/>
        <xdr:cNvSpPr>
          <a:spLocks noChangeShapeType="1"/>
        </xdr:cNvSpPr>
      </xdr:nvSpPr>
      <xdr:spPr bwMode="auto">
        <a:xfrm>
          <a:off x="12094" y="755499"/>
          <a:ext cx="1533525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9525</xdr:rowOff>
    </xdr:from>
    <xdr:to>
      <xdr:col>2</xdr:col>
      <xdr:colOff>0</xdr:colOff>
      <xdr:row>4</xdr:row>
      <xdr:rowOff>228600</xdr:rowOff>
    </xdr:to>
    <xdr:sp macro="" textlink="">
      <xdr:nvSpPr>
        <xdr:cNvPr id="25" name="Line 1"/>
        <xdr:cNvSpPr>
          <a:spLocks noChangeShapeType="1"/>
        </xdr:cNvSpPr>
      </xdr:nvSpPr>
      <xdr:spPr bwMode="auto">
        <a:xfrm>
          <a:off x="0" y="752475"/>
          <a:ext cx="1533525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fitToPage="1"/>
  </sheetPr>
  <dimension ref="A1:S53"/>
  <sheetViews>
    <sheetView showGridLines="0" tabSelected="1" zoomScale="90" zoomScaleNormal="90" zoomScaleSheetLayoutView="75" workbookViewId="0">
      <selection activeCell="C40" sqref="C40"/>
    </sheetView>
  </sheetViews>
  <sheetFormatPr defaultColWidth="8" defaultRowHeight="10.5" x14ac:dyDescent="0.2"/>
  <cols>
    <col min="1" max="1" width="5.7109375" style="12" customWidth="1"/>
    <col min="2" max="2" width="15.7109375" style="12" customWidth="1"/>
    <col min="3" max="4" width="12.85546875" style="12" customWidth="1"/>
    <col min="5" max="5" width="14.42578125" style="12" bestFit="1" customWidth="1"/>
    <col min="6" max="16" width="12.85546875" style="12" customWidth="1"/>
    <col min="17" max="17" width="12.7109375" style="23" customWidth="1"/>
    <col min="18" max="19" width="10.7109375" style="12" customWidth="1"/>
    <col min="20" max="16384" width="8" style="12"/>
  </cols>
  <sheetData>
    <row r="1" spans="1:19" ht="20.100000000000001" customHeight="1" x14ac:dyDescent="0.2">
      <c r="A1" s="84" t="s">
        <v>42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</row>
    <row r="2" spans="1:19" ht="20.100000000000001" customHeight="1" x14ac:dyDescent="0.2">
      <c r="A2" s="84" t="s">
        <v>3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</row>
    <row r="3" spans="1:19" ht="20.100000000000001" customHeight="1" thickBot="1" x14ac:dyDescent="0.25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5"/>
      <c r="R3" s="14"/>
    </row>
    <row r="4" spans="1:19" ht="20.100000000000001" customHeight="1" x14ac:dyDescent="0.2">
      <c r="A4" s="3"/>
      <c r="B4" s="5" t="s">
        <v>16</v>
      </c>
      <c r="C4" s="89" t="s">
        <v>20</v>
      </c>
      <c r="D4" s="82" t="s">
        <v>36</v>
      </c>
      <c r="E4" s="82" t="s">
        <v>27</v>
      </c>
      <c r="F4" s="82" t="s">
        <v>37</v>
      </c>
      <c r="G4" s="82" t="s">
        <v>18</v>
      </c>
      <c r="H4" s="82" t="s">
        <v>38</v>
      </c>
      <c r="I4" s="82" t="s">
        <v>28</v>
      </c>
      <c r="J4" s="82" t="s">
        <v>25</v>
      </c>
      <c r="K4" s="82" t="s">
        <v>17</v>
      </c>
      <c r="L4" s="82" t="s">
        <v>39</v>
      </c>
      <c r="M4" s="82" t="s">
        <v>40</v>
      </c>
      <c r="N4" s="82" t="s">
        <v>24</v>
      </c>
      <c r="O4" s="82" t="s">
        <v>21</v>
      </c>
      <c r="P4" s="87" t="s">
        <v>23</v>
      </c>
      <c r="Q4" s="80" t="s">
        <v>0</v>
      </c>
      <c r="R4" s="85" t="s">
        <v>1</v>
      </c>
    </row>
    <row r="5" spans="1:19" ht="20.100000000000001" customHeight="1" thickBot="1" x14ac:dyDescent="0.25">
      <c r="A5" s="4" t="s">
        <v>33</v>
      </c>
      <c r="B5" s="6"/>
      <c r="C5" s="90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8"/>
      <c r="Q5" s="81"/>
      <c r="R5" s="86"/>
    </row>
    <row r="6" spans="1:19" ht="20.100000000000001" customHeight="1" x14ac:dyDescent="0.2">
      <c r="A6" s="93"/>
      <c r="B6" s="94"/>
      <c r="C6" s="68"/>
      <c r="D6" s="77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70"/>
      <c r="Q6" s="27"/>
      <c r="R6" s="28"/>
    </row>
    <row r="7" spans="1:19" ht="20.100000000000001" customHeight="1" x14ac:dyDescent="0.2">
      <c r="A7" s="91" t="s">
        <v>30</v>
      </c>
      <c r="B7" s="92"/>
      <c r="C7" s="29">
        <v>90953</v>
      </c>
      <c r="D7" s="78">
        <v>173744</v>
      </c>
      <c r="E7" s="30">
        <v>36990</v>
      </c>
      <c r="F7" s="30">
        <v>89223</v>
      </c>
      <c r="G7" s="30">
        <v>76389</v>
      </c>
      <c r="H7" s="30">
        <v>132429</v>
      </c>
      <c r="I7" s="30">
        <v>90085</v>
      </c>
      <c r="J7" s="30">
        <v>78774</v>
      </c>
      <c r="K7" s="30">
        <v>104180</v>
      </c>
      <c r="L7" s="30">
        <v>238968</v>
      </c>
      <c r="M7" s="30">
        <v>195620</v>
      </c>
      <c r="N7" s="30">
        <v>118410</v>
      </c>
      <c r="O7" s="30">
        <v>69667</v>
      </c>
      <c r="P7" s="31">
        <v>67361</v>
      </c>
      <c r="Q7" s="32">
        <f>SUM(A7:P7)</f>
        <v>1562793</v>
      </c>
      <c r="R7" s="33">
        <f t="shared" ref="R7:R15" si="0">Q7/$Q$16</f>
        <v>0.63761782498234387</v>
      </c>
    </row>
    <row r="8" spans="1:19" ht="20.100000000000001" customHeight="1" x14ac:dyDescent="0.2">
      <c r="A8" s="91" t="s">
        <v>31</v>
      </c>
      <c r="B8" s="92"/>
      <c r="C8" s="29">
        <v>15323</v>
      </c>
      <c r="D8" s="78">
        <v>28417</v>
      </c>
      <c r="E8" s="30">
        <v>6974</v>
      </c>
      <c r="F8" s="30">
        <v>13814</v>
      </c>
      <c r="G8" s="30">
        <v>10573</v>
      </c>
      <c r="H8" s="30">
        <v>29444</v>
      </c>
      <c r="I8" s="30">
        <v>17870</v>
      </c>
      <c r="J8" s="30">
        <v>12948</v>
      </c>
      <c r="K8" s="30">
        <v>17293</v>
      </c>
      <c r="L8" s="30">
        <v>27752</v>
      </c>
      <c r="M8" s="30">
        <v>29333</v>
      </c>
      <c r="N8" s="30">
        <v>18520</v>
      </c>
      <c r="O8" s="30">
        <v>13385</v>
      </c>
      <c r="P8" s="31">
        <v>15167</v>
      </c>
      <c r="Q8" s="32">
        <f t="shared" ref="Q8:Q15" si="1">SUM(A8:P8)</f>
        <v>256813</v>
      </c>
      <c r="R8" s="33">
        <f t="shared" si="0"/>
        <v>0.1047794215146796</v>
      </c>
    </row>
    <row r="9" spans="1:19" ht="20.100000000000001" customHeight="1" x14ac:dyDescent="0.2">
      <c r="A9" s="91" t="s">
        <v>32</v>
      </c>
      <c r="B9" s="92"/>
      <c r="C9" s="29">
        <v>10068</v>
      </c>
      <c r="D9" s="78">
        <v>15430</v>
      </c>
      <c r="E9" s="30">
        <v>6178</v>
      </c>
      <c r="F9" s="30">
        <v>8398</v>
      </c>
      <c r="G9" s="30">
        <v>5703</v>
      </c>
      <c r="H9" s="30">
        <v>18313</v>
      </c>
      <c r="I9" s="30">
        <v>11424</v>
      </c>
      <c r="J9" s="30">
        <v>7196</v>
      </c>
      <c r="K9" s="30">
        <v>8658</v>
      </c>
      <c r="L9" s="30">
        <v>14411</v>
      </c>
      <c r="M9" s="30">
        <v>15223</v>
      </c>
      <c r="N9" s="30">
        <v>10170</v>
      </c>
      <c r="O9" s="30">
        <v>7068</v>
      </c>
      <c r="P9" s="31">
        <v>10060</v>
      </c>
      <c r="Q9" s="79">
        <f t="shared" si="1"/>
        <v>148300</v>
      </c>
      <c r="R9" s="33">
        <f t="shared" si="0"/>
        <v>6.0506236875185387E-2</v>
      </c>
    </row>
    <row r="10" spans="1:19" ht="20.100000000000001" customHeight="1" x14ac:dyDescent="0.2">
      <c r="A10" s="91" t="s">
        <v>5</v>
      </c>
      <c r="B10" s="92"/>
      <c r="C10" s="29">
        <v>12356</v>
      </c>
      <c r="D10" s="78">
        <v>22325</v>
      </c>
      <c r="E10" s="30">
        <v>4775</v>
      </c>
      <c r="F10" s="30">
        <v>10720</v>
      </c>
      <c r="G10" s="30">
        <v>8250</v>
      </c>
      <c r="H10" s="30">
        <v>27072</v>
      </c>
      <c r="I10" s="30">
        <v>13896</v>
      </c>
      <c r="J10" s="30">
        <v>10579</v>
      </c>
      <c r="K10" s="30">
        <v>12030</v>
      </c>
      <c r="L10" s="30">
        <v>19805</v>
      </c>
      <c r="M10" s="30">
        <v>21049</v>
      </c>
      <c r="N10" s="30">
        <v>14321</v>
      </c>
      <c r="O10" s="30">
        <v>10834</v>
      </c>
      <c r="P10" s="31">
        <v>13711</v>
      </c>
      <c r="Q10" s="79">
        <f t="shared" si="1"/>
        <v>201723</v>
      </c>
      <c r="R10" s="33">
        <f t="shared" si="0"/>
        <v>8.2302762111753344E-2</v>
      </c>
    </row>
    <row r="11" spans="1:19" ht="20.100000000000001" customHeight="1" x14ac:dyDescent="0.2">
      <c r="A11" s="91" t="s">
        <v>6</v>
      </c>
      <c r="B11" s="92"/>
      <c r="C11" s="29">
        <v>5521</v>
      </c>
      <c r="D11" s="78">
        <v>9989</v>
      </c>
      <c r="E11" s="30">
        <v>1947</v>
      </c>
      <c r="F11" s="30">
        <v>4426</v>
      </c>
      <c r="G11" s="30">
        <v>3669</v>
      </c>
      <c r="H11" s="30">
        <v>13054</v>
      </c>
      <c r="I11" s="30">
        <v>6588</v>
      </c>
      <c r="J11" s="30">
        <v>4573</v>
      </c>
      <c r="K11" s="30">
        <v>5155</v>
      </c>
      <c r="L11" s="30">
        <v>7837</v>
      </c>
      <c r="M11" s="30">
        <v>8264</v>
      </c>
      <c r="N11" s="30">
        <v>6134</v>
      </c>
      <c r="O11" s="30">
        <v>4816</v>
      </c>
      <c r="P11" s="31">
        <v>6269</v>
      </c>
      <c r="Q11" s="79">
        <f t="shared" si="1"/>
        <v>88242</v>
      </c>
      <c r="R11" s="33">
        <f t="shared" si="0"/>
        <v>3.6002638936885427E-2</v>
      </c>
    </row>
    <row r="12" spans="1:19" ht="20.100000000000001" customHeight="1" x14ac:dyDescent="0.2">
      <c r="A12" s="91" t="s">
        <v>7</v>
      </c>
      <c r="B12" s="92"/>
      <c r="C12" s="29">
        <v>6415</v>
      </c>
      <c r="D12" s="78">
        <v>11896</v>
      </c>
      <c r="E12" s="30">
        <v>2283</v>
      </c>
      <c r="F12" s="30">
        <v>5390</v>
      </c>
      <c r="G12" s="30">
        <v>4557</v>
      </c>
      <c r="H12" s="30">
        <v>16104</v>
      </c>
      <c r="I12" s="30">
        <v>7591</v>
      </c>
      <c r="J12" s="30">
        <v>5296</v>
      </c>
      <c r="K12" s="30">
        <v>5831</v>
      </c>
      <c r="L12" s="30">
        <v>9110</v>
      </c>
      <c r="M12" s="30">
        <v>9518</v>
      </c>
      <c r="N12" s="30">
        <v>7462</v>
      </c>
      <c r="O12" s="30">
        <v>5566</v>
      </c>
      <c r="P12" s="31">
        <v>7237</v>
      </c>
      <c r="Q12" s="79">
        <f t="shared" si="1"/>
        <v>104256</v>
      </c>
      <c r="R12" s="33">
        <f t="shared" si="0"/>
        <v>4.2536333322045365E-2</v>
      </c>
    </row>
    <row r="13" spans="1:19" ht="20.100000000000001" customHeight="1" x14ac:dyDescent="0.2">
      <c r="A13" s="91" t="s">
        <v>8</v>
      </c>
      <c r="B13" s="92"/>
      <c r="C13" s="29">
        <v>2345</v>
      </c>
      <c r="D13" s="78">
        <v>4307</v>
      </c>
      <c r="E13" s="30">
        <v>819</v>
      </c>
      <c r="F13" s="30">
        <v>2053</v>
      </c>
      <c r="G13" s="30">
        <v>1723</v>
      </c>
      <c r="H13" s="30">
        <v>5878</v>
      </c>
      <c r="I13" s="30">
        <v>2677</v>
      </c>
      <c r="J13" s="30">
        <v>1898</v>
      </c>
      <c r="K13" s="30">
        <v>2234</v>
      </c>
      <c r="L13" s="30">
        <v>3036</v>
      </c>
      <c r="M13" s="30">
        <v>3329</v>
      </c>
      <c r="N13" s="30">
        <v>3032</v>
      </c>
      <c r="O13" s="30">
        <v>1949</v>
      </c>
      <c r="P13" s="31">
        <v>2553</v>
      </c>
      <c r="Q13" s="79">
        <f t="shared" si="1"/>
        <v>37833</v>
      </c>
      <c r="R13" s="33">
        <f t="shared" si="0"/>
        <v>1.543582238502285E-2</v>
      </c>
    </row>
    <row r="14" spans="1:19" ht="20.100000000000001" customHeight="1" x14ac:dyDescent="0.2">
      <c r="A14" s="91" t="s">
        <v>9</v>
      </c>
      <c r="B14" s="92"/>
      <c r="C14" s="29">
        <v>1398</v>
      </c>
      <c r="D14" s="78">
        <v>2771</v>
      </c>
      <c r="E14" s="30">
        <v>447</v>
      </c>
      <c r="F14" s="30">
        <v>1184</v>
      </c>
      <c r="G14" s="30">
        <v>1187</v>
      </c>
      <c r="H14" s="30">
        <v>3743</v>
      </c>
      <c r="I14" s="30">
        <v>1490</v>
      </c>
      <c r="J14" s="30">
        <v>1298</v>
      </c>
      <c r="K14" s="30">
        <v>1266</v>
      </c>
      <c r="L14" s="30">
        <v>1854</v>
      </c>
      <c r="M14" s="30">
        <v>2255</v>
      </c>
      <c r="N14" s="30">
        <v>1943</v>
      </c>
      <c r="O14" s="30">
        <v>1217</v>
      </c>
      <c r="P14" s="31">
        <v>1376</v>
      </c>
      <c r="Q14" s="79">
        <f t="shared" si="1"/>
        <v>23429</v>
      </c>
      <c r="R14" s="33">
        <f t="shared" si="0"/>
        <v>9.5590062289192066E-3</v>
      </c>
    </row>
    <row r="15" spans="1:19" ht="20.100000000000001" customHeight="1" x14ac:dyDescent="0.2">
      <c r="A15" s="106" t="s">
        <v>15</v>
      </c>
      <c r="B15" s="107"/>
      <c r="C15" s="29">
        <v>1723</v>
      </c>
      <c r="D15" s="78">
        <v>2998</v>
      </c>
      <c r="E15" s="30">
        <v>733</v>
      </c>
      <c r="F15" s="30">
        <v>1604</v>
      </c>
      <c r="G15" s="30">
        <v>1217</v>
      </c>
      <c r="H15" s="30">
        <v>3812</v>
      </c>
      <c r="I15" s="30">
        <v>1731</v>
      </c>
      <c r="J15" s="30">
        <v>1345</v>
      </c>
      <c r="K15" s="30">
        <v>1764</v>
      </c>
      <c r="L15" s="30">
        <v>2694</v>
      </c>
      <c r="M15" s="30">
        <v>2967</v>
      </c>
      <c r="N15" s="30">
        <v>2234</v>
      </c>
      <c r="O15" s="30">
        <v>1267</v>
      </c>
      <c r="P15" s="31">
        <v>1509</v>
      </c>
      <c r="Q15" s="79">
        <f t="shared" si="1"/>
        <v>27598</v>
      </c>
      <c r="R15" s="33">
        <f t="shared" si="0"/>
        <v>1.1259953643164978E-2</v>
      </c>
      <c r="S15" s="16"/>
    </row>
    <row r="16" spans="1:19" ht="30" customHeight="1" thickBot="1" x14ac:dyDescent="0.25">
      <c r="A16" s="104" t="s">
        <v>34</v>
      </c>
      <c r="B16" s="108"/>
      <c r="C16" s="34">
        <v>146102</v>
      </c>
      <c r="D16" s="35">
        <v>271877</v>
      </c>
      <c r="E16" s="35">
        <v>61146</v>
      </c>
      <c r="F16" s="35">
        <v>136812</v>
      </c>
      <c r="G16" s="35">
        <v>113268</v>
      </c>
      <c r="H16" s="35">
        <v>249849</v>
      </c>
      <c r="I16" s="35">
        <v>153352</v>
      </c>
      <c r="J16" s="35">
        <v>123907</v>
      </c>
      <c r="K16" s="35">
        <v>158411</v>
      </c>
      <c r="L16" s="35">
        <v>325467</v>
      </c>
      <c r="M16" s="35">
        <v>287558</v>
      </c>
      <c r="N16" s="35">
        <v>182226</v>
      </c>
      <c r="O16" s="35">
        <v>115769</v>
      </c>
      <c r="P16" s="36">
        <v>125243</v>
      </c>
      <c r="Q16" s="37">
        <f>SUM(Q6:Q15)</f>
        <v>2450987</v>
      </c>
      <c r="R16" s="7"/>
      <c r="S16" s="17"/>
    </row>
    <row r="17" spans="1:18" ht="20.100000000000001" customHeight="1" x14ac:dyDescent="0.2">
      <c r="A17" s="99" t="s">
        <v>2</v>
      </c>
      <c r="B17" s="8" t="s">
        <v>10</v>
      </c>
      <c r="C17" s="38">
        <f>SUM(C6:C9)</f>
        <v>116344</v>
      </c>
      <c r="D17" s="38">
        <f t="shared" ref="D17" si="2">SUM(D6:D9)</f>
        <v>217591</v>
      </c>
      <c r="E17" s="38">
        <f t="shared" ref="E17:R17" si="3">SUM(E6:E9)</f>
        <v>50142</v>
      </c>
      <c r="F17" s="38">
        <f t="shared" si="3"/>
        <v>111435</v>
      </c>
      <c r="G17" s="38">
        <f t="shared" si="3"/>
        <v>92665</v>
      </c>
      <c r="H17" s="38">
        <f t="shared" si="3"/>
        <v>180186</v>
      </c>
      <c r="I17" s="38">
        <f t="shared" si="3"/>
        <v>119379</v>
      </c>
      <c r="J17" s="38">
        <f t="shared" si="3"/>
        <v>98918</v>
      </c>
      <c r="K17" s="38">
        <f t="shared" si="3"/>
        <v>130131</v>
      </c>
      <c r="L17" s="38">
        <f>SUM(L6:L9)</f>
        <v>281131</v>
      </c>
      <c r="M17" s="38">
        <f t="shared" si="3"/>
        <v>240176</v>
      </c>
      <c r="N17" s="38">
        <f t="shared" si="3"/>
        <v>147100</v>
      </c>
      <c r="O17" s="38">
        <f t="shared" si="3"/>
        <v>90120</v>
      </c>
      <c r="P17" s="39">
        <f t="shared" si="3"/>
        <v>92588</v>
      </c>
      <c r="Q17" s="40">
        <f t="shared" si="3"/>
        <v>1967906</v>
      </c>
      <c r="R17" s="41">
        <f t="shared" si="3"/>
        <v>0.80290348337220885</v>
      </c>
    </row>
    <row r="18" spans="1:18" ht="20.100000000000001" customHeight="1" x14ac:dyDescent="0.2">
      <c r="A18" s="100"/>
      <c r="B18" s="9" t="s">
        <v>11</v>
      </c>
      <c r="C18" s="42">
        <f>SUM(C10:C15)</f>
        <v>29758</v>
      </c>
      <c r="D18" s="42">
        <f t="shared" ref="D18" si="4">SUM(D10:D15)</f>
        <v>54286</v>
      </c>
      <c r="E18" s="42">
        <f t="shared" ref="E18:R18" si="5">SUM(E10:E15)</f>
        <v>11004</v>
      </c>
      <c r="F18" s="42">
        <f t="shared" si="5"/>
        <v>25377</v>
      </c>
      <c r="G18" s="42">
        <f t="shared" si="5"/>
        <v>20603</v>
      </c>
      <c r="H18" s="42">
        <f t="shared" si="5"/>
        <v>69663</v>
      </c>
      <c r="I18" s="42">
        <f t="shared" si="5"/>
        <v>33973</v>
      </c>
      <c r="J18" s="42">
        <f t="shared" si="5"/>
        <v>24989</v>
      </c>
      <c r="K18" s="42">
        <f t="shared" si="5"/>
        <v>28280</v>
      </c>
      <c r="L18" s="42">
        <f t="shared" si="5"/>
        <v>44336</v>
      </c>
      <c r="M18" s="42">
        <f t="shared" si="5"/>
        <v>47382</v>
      </c>
      <c r="N18" s="42">
        <f t="shared" si="5"/>
        <v>35126</v>
      </c>
      <c r="O18" s="42">
        <f t="shared" si="5"/>
        <v>25649</v>
      </c>
      <c r="P18" s="43">
        <f t="shared" si="5"/>
        <v>32655</v>
      </c>
      <c r="Q18" s="44">
        <f t="shared" si="5"/>
        <v>483081</v>
      </c>
      <c r="R18" s="45">
        <f t="shared" si="5"/>
        <v>0.19709651662779118</v>
      </c>
    </row>
    <row r="19" spans="1:18" ht="20.100000000000001" customHeight="1" x14ac:dyDescent="0.2">
      <c r="A19" s="100"/>
      <c r="B19" s="10" t="s">
        <v>12</v>
      </c>
      <c r="C19" s="46">
        <f>SUM(C11:C15)</f>
        <v>17402</v>
      </c>
      <c r="D19" s="46">
        <f t="shared" ref="D19" si="6">SUM(D11:D15)</f>
        <v>31961</v>
      </c>
      <c r="E19" s="46">
        <f t="shared" ref="E19:R19" si="7">SUM(E11:E15)</f>
        <v>6229</v>
      </c>
      <c r="F19" s="46">
        <f t="shared" si="7"/>
        <v>14657</v>
      </c>
      <c r="G19" s="46">
        <f t="shared" si="7"/>
        <v>12353</v>
      </c>
      <c r="H19" s="46">
        <f t="shared" si="7"/>
        <v>42591</v>
      </c>
      <c r="I19" s="46">
        <f t="shared" si="7"/>
        <v>20077</v>
      </c>
      <c r="J19" s="46">
        <f t="shared" si="7"/>
        <v>14410</v>
      </c>
      <c r="K19" s="46">
        <f t="shared" si="7"/>
        <v>16250</v>
      </c>
      <c r="L19" s="46">
        <f t="shared" si="7"/>
        <v>24531</v>
      </c>
      <c r="M19" s="46">
        <f t="shared" si="7"/>
        <v>26333</v>
      </c>
      <c r="N19" s="46">
        <f t="shared" si="7"/>
        <v>20805</v>
      </c>
      <c r="O19" s="46">
        <f t="shared" si="7"/>
        <v>14815</v>
      </c>
      <c r="P19" s="47">
        <f t="shared" si="7"/>
        <v>18944</v>
      </c>
      <c r="Q19" s="48">
        <f t="shared" si="7"/>
        <v>281358</v>
      </c>
      <c r="R19" s="49">
        <f t="shared" si="7"/>
        <v>0.11479375451603784</v>
      </c>
    </row>
    <row r="20" spans="1:18" ht="20.100000000000001" customHeight="1" x14ac:dyDescent="0.2">
      <c r="A20" s="100"/>
      <c r="B20" s="10" t="s">
        <v>13</v>
      </c>
      <c r="C20" s="46">
        <f>SUM(C12:C15)</f>
        <v>11881</v>
      </c>
      <c r="D20" s="46">
        <f t="shared" ref="D20" si="8">SUM(D12:D15)</f>
        <v>21972</v>
      </c>
      <c r="E20" s="46">
        <f t="shared" ref="E20:R20" si="9">SUM(E12:E15)</f>
        <v>4282</v>
      </c>
      <c r="F20" s="46">
        <f t="shared" si="9"/>
        <v>10231</v>
      </c>
      <c r="G20" s="46">
        <f t="shared" si="9"/>
        <v>8684</v>
      </c>
      <c r="H20" s="46">
        <f t="shared" si="9"/>
        <v>29537</v>
      </c>
      <c r="I20" s="46">
        <f t="shared" si="9"/>
        <v>13489</v>
      </c>
      <c r="J20" s="46">
        <f t="shared" si="9"/>
        <v>9837</v>
      </c>
      <c r="K20" s="46">
        <f t="shared" si="9"/>
        <v>11095</v>
      </c>
      <c r="L20" s="46">
        <f t="shared" si="9"/>
        <v>16694</v>
      </c>
      <c r="M20" s="46">
        <f t="shared" si="9"/>
        <v>18069</v>
      </c>
      <c r="N20" s="46">
        <f t="shared" si="9"/>
        <v>14671</v>
      </c>
      <c r="O20" s="46">
        <f t="shared" si="9"/>
        <v>9999</v>
      </c>
      <c r="P20" s="47">
        <f t="shared" si="9"/>
        <v>12675</v>
      </c>
      <c r="Q20" s="48">
        <f t="shared" si="9"/>
        <v>193116</v>
      </c>
      <c r="R20" s="49">
        <f t="shared" si="9"/>
        <v>7.8791115579152401E-2</v>
      </c>
    </row>
    <row r="21" spans="1:18" ht="20.100000000000001" customHeight="1" thickBot="1" x14ac:dyDescent="0.25">
      <c r="A21" s="101"/>
      <c r="B21" s="11" t="s">
        <v>14</v>
      </c>
      <c r="C21" s="50">
        <f>SUM(C13:C15)</f>
        <v>5466</v>
      </c>
      <c r="D21" s="50">
        <f t="shared" ref="D21" si="10">SUM(D13:D15)</f>
        <v>10076</v>
      </c>
      <c r="E21" s="50">
        <f t="shared" ref="E21:R21" si="11">SUM(E13:E15)</f>
        <v>1999</v>
      </c>
      <c r="F21" s="50">
        <f t="shared" si="11"/>
        <v>4841</v>
      </c>
      <c r="G21" s="50">
        <f t="shared" si="11"/>
        <v>4127</v>
      </c>
      <c r="H21" s="50">
        <f t="shared" si="11"/>
        <v>13433</v>
      </c>
      <c r="I21" s="50">
        <f t="shared" si="11"/>
        <v>5898</v>
      </c>
      <c r="J21" s="50">
        <f t="shared" si="11"/>
        <v>4541</v>
      </c>
      <c r="K21" s="50">
        <f t="shared" si="11"/>
        <v>5264</v>
      </c>
      <c r="L21" s="50">
        <f t="shared" si="11"/>
        <v>7584</v>
      </c>
      <c r="M21" s="50">
        <f t="shared" si="11"/>
        <v>8551</v>
      </c>
      <c r="N21" s="50">
        <f t="shared" si="11"/>
        <v>7209</v>
      </c>
      <c r="O21" s="50">
        <f t="shared" si="11"/>
        <v>4433</v>
      </c>
      <c r="P21" s="51">
        <f t="shared" si="11"/>
        <v>5438</v>
      </c>
      <c r="Q21" s="52">
        <f t="shared" si="11"/>
        <v>88860</v>
      </c>
      <c r="R21" s="53">
        <f t="shared" si="11"/>
        <v>3.6254782257107036E-2</v>
      </c>
    </row>
    <row r="22" spans="1:18" ht="20.100000000000001" customHeight="1" x14ac:dyDescent="0.2">
      <c r="A22" s="18"/>
      <c r="B22" s="19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1"/>
      <c r="R22" s="22"/>
    </row>
    <row r="23" spans="1:18" ht="20.100000000000001" customHeight="1" x14ac:dyDescent="0.2">
      <c r="A23" s="84" t="s">
        <v>42</v>
      </c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</row>
    <row r="24" spans="1:18" ht="20.100000000000001" customHeight="1" x14ac:dyDescent="0.2">
      <c r="A24" s="84" t="s">
        <v>4</v>
      </c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</row>
    <row r="25" spans="1:18" ht="20.100000000000001" customHeight="1" thickBo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5"/>
      <c r="R25" s="14"/>
    </row>
    <row r="26" spans="1:18" ht="20.100000000000001" customHeight="1" x14ac:dyDescent="0.2">
      <c r="A26" s="3"/>
      <c r="B26" s="5" t="s">
        <v>16</v>
      </c>
      <c r="C26" s="89" t="s">
        <v>20</v>
      </c>
      <c r="D26" s="82" t="s">
        <v>36</v>
      </c>
      <c r="E26" s="82" t="s">
        <v>27</v>
      </c>
      <c r="F26" s="82" t="s">
        <v>37</v>
      </c>
      <c r="G26" s="82" t="s">
        <v>18</v>
      </c>
      <c r="H26" s="82" t="s">
        <v>38</v>
      </c>
      <c r="I26" s="82" t="s">
        <v>28</v>
      </c>
      <c r="J26" s="82" t="s">
        <v>25</v>
      </c>
      <c r="K26" s="82" t="s">
        <v>17</v>
      </c>
      <c r="L26" s="82" t="s">
        <v>39</v>
      </c>
      <c r="M26" s="82" t="s">
        <v>40</v>
      </c>
      <c r="N26" s="82" t="s">
        <v>24</v>
      </c>
      <c r="O26" s="82" t="s">
        <v>21</v>
      </c>
      <c r="P26" s="87" t="s">
        <v>23</v>
      </c>
      <c r="Q26" s="80" t="s">
        <v>0</v>
      </c>
      <c r="R26" s="85" t="s">
        <v>1</v>
      </c>
    </row>
    <row r="27" spans="1:18" ht="20.100000000000001" customHeight="1" thickBot="1" x14ac:dyDescent="0.25">
      <c r="A27" s="4" t="s">
        <v>33</v>
      </c>
      <c r="B27" s="6"/>
      <c r="C27" s="90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8"/>
      <c r="Q27" s="81"/>
      <c r="R27" s="86"/>
    </row>
    <row r="28" spans="1:18" ht="20.100000000000001" customHeight="1" x14ac:dyDescent="0.2">
      <c r="A28" s="97"/>
      <c r="B28" s="98"/>
      <c r="C28" s="68"/>
      <c r="D28" s="77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70"/>
      <c r="Q28" s="54"/>
      <c r="R28" s="61"/>
    </row>
    <row r="29" spans="1:18" ht="20.100000000000001" customHeight="1" x14ac:dyDescent="0.2">
      <c r="A29" s="95" t="s">
        <v>30</v>
      </c>
      <c r="B29" s="96"/>
      <c r="C29" s="55">
        <f>C7/$C$46*100000</f>
        <v>13923.643695070778</v>
      </c>
      <c r="D29" s="56">
        <f t="shared" ref="D29" si="12">D7/D$46*100000</f>
        <v>14133.077586971252</v>
      </c>
      <c r="E29" s="56">
        <f t="shared" ref="E29:P37" si="13">E7/E$46*100000</f>
        <v>12616.176947082999</v>
      </c>
      <c r="F29" s="56">
        <f t="shared" si="13"/>
        <v>16049.524844268</v>
      </c>
      <c r="G29" s="56">
        <f t="shared" si="13"/>
        <v>16994.44263994625</v>
      </c>
      <c r="H29" s="56">
        <f t="shared" si="13"/>
        <v>11197.999683751152</v>
      </c>
      <c r="I29" s="56">
        <f t="shared" si="13"/>
        <v>14265.241488519398</v>
      </c>
      <c r="J29" s="56">
        <f t="shared" si="13"/>
        <v>14849.878126714286</v>
      </c>
      <c r="K29" s="56">
        <f t="shared" si="13"/>
        <v>16949.759208642456</v>
      </c>
      <c r="L29" s="56">
        <f t="shared" si="13"/>
        <v>17095.029616276075</v>
      </c>
      <c r="M29" s="56">
        <f t="shared" si="13"/>
        <v>13341.835951753324</v>
      </c>
      <c r="N29" s="56">
        <f t="shared" si="13"/>
        <v>14648.24903878984</v>
      </c>
      <c r="O29" s="56">
        <f t="shared" si="13"/>
        <v>13458.399256636279</v>
      </c>
      <c r="P29" s="57">
        <f t="shared" si="13"/>
        <v>11634.064366370867</v>
      </c>
      <c r="Q29" s="58">
        <f>Q7/$Q$46*100000</f>
        <v>14325.065310050872</v>
      </c>
      <c r="R29" s="59">
        <f t="shared" ref="R29:R37" si="14">Q29/$Q$38</f>
        <v>0.63761782498234376</v>
      </c>
    </row>
    <row r="30" spans="1:18" ht="20.100000000000001" customHeight="1" x14ac:dyDescent="0.2">
      <c r="A30" s="95" t="s">
        <v>31</v>
      </c>
      <c r="B30" s="96"/>
      <c r="C30" s="55">
        <f t="shared" ref="C30:C36" si="15">C8/$C$46*100000</f>
        <v>2345.7389238350529</v>
      </c>
      <c r="D30" s="56">
        <f t="shared" ref="D30" si="16">D8/D$46*100000</f>
        <v>2311.5599145234487</v>
      </c>
      <c r="E30" s="56">
        <f t="shared" si="13"/>
        <v>2378.621736387046</v>
      </c>
      <c r="F30" s="56">
        <f t="shared" si="13"/>
        <v>2484.8765026811266</v>
      </c>
      <c r="G30" s="56">
        <f t="shared" si="13"/>
        <v>2352.2004743111142</v>
      </c>
      <c r="H30" s="56">
        <f t="shared" si="13"/>
        <v>2489.7409380752624</v>
      </c>
      <c r="I30" s="56">
        <f t="shared" si="13"/>
        <v>2829.7703879651622</v>
      </c>
      <c r="J30" s="56">
        <f t="shared" si="13"/>
        <v>2440.8589380340791</v>
      </c>
      <c r="K30" s="56">
        <f t="shared" si="13"/>
        <v>2813.516855395028</v>
      </c>
      <c r="L30" s="56">
        <f t="shared" si="13"/>
        <v>1985.2920136206253</v>
      </c>
      <c r="M30" s="56">
        <f t="shared" si="13"/>
        <v>2000.5933645474913</v>
      </c>
      <c r="N30" s="56">
        <f t="shared" si="13"/>
        <v>2291.0697761877195</v>
      </c>
      <c r="O30" s="56">
        <f t="shared" si="13"/>
        <v>2585.7389301976059</v>
      </c>
      <c r="P30" s="57">
        <f t="shared" si="13"/>
        <v>2619.5254560464805</v>
      </c>
      <c r="Q30" s="58">
        <f>Q8/$Q$46*100000</f>
        <v>2354.0308905082725</v>
      </c>
      <c r="R30" s="59">
        <f t="shared" si="14"/>
        <v>0.10477942151467959</v>
      </c>
    </row>
    <row r="31" spans="1:18" ht="20.100000000000001" customHeight="1" x14ac:dyDescent="0.2">
      <c r="A31" s="95" t="s">
        <v>32</v>
      </c>
      <c r="B31" s="96"/>
      <c r="C31" s="55">
        <f t="shared" si="15"/>
        <v>1541.2712579241213</v>
      </c>
      <c r="D31" s="56">
        <f t="shared" ref="D31" si="17">D9/D$46*100000</f>
        <v>1255.1419742089881</v>
      </c>
      <c r="E31" s="56">
        <f t="shared" si="13"/>
        <v>2107.1300670202427</v>
      </c>
      <c r="F31" s="56">
        <f t="shared" si="13"/>
        <v>1510.6408621337848</v>
      </c>
      <c r="G31" s="56">
        <f t="shared" si="13"/>
        <v>1268.759983448055</v>
      </c>
      <c r="H31" s="56">
        <f t="shared" si="13"/>
        <v>1548.5200991364038</v>
      </c>
      <c r="I31" s="56">
        <f t="shared" si="13"/>
        <v>1809.0261282660333</v>
      </c>
      <c r="J31" s="56">
        <f t="shared" si="13"/>
        <v>1356.535443164445</v>
      </c>
      <c r="K31" s="56">
        <f t="shared" si="13"/>
        <v>1408.6294416243654</v>
      </c>
      <c r="L31" s="56">
        <f t="shared" si="13"/>
        <v>1030.9182476321287</v>
      </c>
      <c r="M31" s="56">
        <f t="shared" si="13"/>
        <v>1038.2515524667256</v>
      </c>
      <c r="N31" s="56">
        <f t="shared" si="13"/>
        <v>1258.1090509626947</v>
      </c>
      <c r="O31" s="56">
        <f t="shared" si="13"/>
        <v>1365.4092460692325</v>
      </c>
      <c r="P31" s="57">
        <f t="shared" si="13"/>
        <v>1737.4844127268141</v>
      </c>
      <c r="Q31" s="58">
        <f t="shared" ref="Q31:Q38" si="18">Q9/$Q$46*100000</f>
        <v>1359.3656904532747</v>
      </c>
      <c r="R31" s="59">
        <f t="shared" si="14"/>
        <v>6.0506236875185387E-2</v>
      </c>
    </row>
    <row r="32" spans="1:18" ht="20.100000000000001" customHeight="1" x14ac:dyDescent="0.2">
      <c r="A32" s="95" t="s">
        <v>5</v>
      </c>
      <c r="B32" s="96"/>
      <c r="C32" s="55">
        <f t="shared" si="15"/>
        <v>1891.5323463359598</v>
      </c>
      <c r="D32" s="56">
        <f t="shared" ref="D32" si="19">D10/D$46*100000</f>
        <v>1816.0106658597315</v>
      </c>
      <c r="E32" s="56">
        <f t="shared" si="13"/>
        <v>1628.6089462644316</v>
      </c>
      <c r="F32" s="56">
        <f t="shared" si="13"/>
        <v>1928.3246061055218</v>
      </c>
      <c r="G32" s="56">
        <f t="shared" si="13"/>
        <v>1835.3971354456344</v>
      </c>
      <c r="H32" s="56">
        <f t="shared" si="13"/>
        <v>2289.1681386894952</v>
      </c>
      <c r="I32" s="56">
        <f t="shared" si="13"/>
        <v>2200.4750593824228</v>
      </c>
      <c r="J32" s="56">
        <f t="shared" si="13"/>
        <v>1994.272992389753</v>
      </c>
      <c r="K32" s="56">
        <f t="shared" si="13"/>
        <v>1957.2432643498635</v>
      </c>
      <c r="L32" s="56">
        <f t="shared" si="13"/>
        <v>1416.7882793945118</v>
      </c>
      <c r="M32" s="56">
        <f t="shared" si="13"/>
        <v>1435.6011908212643</v>
      </c>
      <c r="N32" s="56">
        <f t="shared" si="13"/>
        <v>1771.6204246643806</v>
      </c>
      <c r="O32" s="56">
        <f t="shared" si="13"/>
        <v>2092.9320560150063</v>
      </c>
      <c r="P32" s="57">
        <f t="shared" si="13"/>
        <v>2368.0565390554029</v>
      </c>
      <c r="Q32" s="58">
        <f t="shared" si="18"/>
        <v>1849.0581603189878</v>
      </c>
      <c r="R32" s="59">
        <f t="shared" si="14"/>
        <v>8.2302762111753344E-2</v>
      </c>
    </row>
    <row r="33" spans="1:19" ht="20.100000000000001" customHeight="1" x14ac:dyDescent="0.2">
      <c r="A33" s="95" t="s">
        <v>6</v>
      </c>
      <c r="B33" s="96"/>
      <c r="C33" s="55">
        <f t="shared" si="15"/>
        <v>845.18857916160846</v>
      </c>
      <c r="D33" s="56">
        <f t="shared" ref="D33" si="20">D11/D$46*100000</f>
        <v>812.54784059452902</v>
      </c>
      <c r="E33" s="56">
        <f t="shared" si="13"/>
        <v>664.06316615221942</v>
      </c>
      <c r="F33" s="56">
        <f t="shared" si="13"/>
        <v>796.15342412528344</v>
      </c>
      <c r="G33" s="56">
        <f t="shared" si="13"/>
        <v>816.2511624181858</v>
      </c>
      <c r="H33" s="56">
        <f t="shared" si="13"/>
        <v>1103.8268647478083</v>
      </c>
      <c r="I33" s="56">
        <f t="shared" si="13"/>
        <v>1043.230403800475</v>
      </c>
      <c r="J33" s="56">
        <f t="shared" si="13"/>
        <v>862.06734041008997</v>
      </c>
      <c r="K33" s="56">
        <f t="shared" si="13"/>
        <v>838.70232981908111</v>
      </c>
      <c r="L33" s="56">
        <f t="shared" si="13"/>
        <v>560.63467536555356</v>
      </c>
      <c r="M33" s="56">
        <f t="shared" si="13"/>
        <v>563.62811729521252</v>
      </c>
      <c r="N33" s="56">
        <f t="shared" si="13"/>
        <v>758.82408245871875</v>
      </c>
      <c r="O33" s="56">
        <f t="shared" si="13"/>
        <v>930.36374208678887</v>
      </c>
      <c r="P33" s="57">
        <f t="shared" si="13"/>
        <v>1082.7325828413914</v>
      </c>
      <c r="Q33" s="58">
        <f t="shared" si="18"/>
        <v>808.85466794995193</v>
      </c>
      <c r="R33" s="59">
        <f t="shared" si="14"/>
        <v>3.6002638936885427E-2</v>
      </c>
    </row>
    <row r="34" spans="1:19" ht="20.100000000000001" customHeight="1" x14ac:dyDescent="0.2">
      <c r="A34" s="95" t="s">
        <v>7</v>
      </c>
      <c r="B34" s="96"/>
      <c r="C34" s="55">
        <f t="shared" si="15"/>
        <v>982.04758835749294</v>
      </c>
      <c r="D34" s="56">
        <f t="shared" ref="D34" si="21">D12/D$46*100000</f>
        <v>967.6713496558732</v>
      </c>
      <c r="E34" s="56">
        <f t="shared" si="13"/>
        <v>778.66266477941303</v>
      </c>
      <c r="F34" s="56">
        <f t="shared" si="13"/>
        <v>969.55873385342932</v>
      </c>
      <c r="G34" s="56">
        <f t="shared" si="13"/>
        <v>1013.8066359061523</v>
      </c>
      <c r="H34" s="56">
        <f t="shared" si="13"/>
        <v>1361.7303378197262</v>
      </c>
      <c r="I34" s="56">
        <f t="shared" si="13"/>
        <v>1202.0585906571655</v>
      </c>
      <c r="J34" s="56">
        <f t="shared" si="13"/>
        <v>998.36182698706239</v>
      </c>
      <c r="K34" s="56">
        <f t="shared" si="13"/>
        <v>948.68540934530779</v>
      </c>
      <c r="L34" s="56">
        <f t="shared" si="13"/>
        <v>651.70114745185572</v>
      </c>
      <c r="M34" s="56">
        <f t="shared" si="13"/>
        <v>649.15445551982486</v>
      </c>
      <c r="N34" s="56">
        <f t="shared" si="13"/>
        <v>923.10813552444711</v>
      </c>
      <c r="O34" s="56">
        <f t="shared" si="13"/>
        <v>1075.2501221875139</v>
      </c>
      <c r="P34" s="57">
        <f t="shared" si="13"/>
        <v>1249.917961720075</v>
      </c>
      <c r="Q34" s="58">
        <f t="shared" si="18"/>
        <v>955.64416334387465</v>
      </c>
      <c r="R34" s="59">
        <f t="shared" si="14"/>
        <v>4.2536333322045365E-2</v>
      </c>
    </row>
    <row r="35" spans="1:19" ht="20.100000000000001" customHeight="1" x14ac:dyDescent="0.2">
      <c r="A35" s="95" t="s">
        <v>8</v>
      </c>
      <c r="B35" s="96"/>
      <c r="C35" s="55">
        <f t="shared" si="15"/>
        <v>358.98699839412637</v>
      </c>
      <c r="D35" s="56">
        <f t="shared" ref="D35" si="22">D13/D$46*100000</f>
        <v>350.34973965768705</v>
      </c>
      <c r="E35" s="56">
        <f t="shared" si="13"/>
        <v>279.33627790378421</v>
      </c>
      <c r="F35" s="56">
        <f t="shared" si="13"/>
        <v>369.29574779241011</v>
      </c>
      <c r="G35" s="56">
        <f t="shared" si="13"/>
        <v>383.31991083307008</v>
      </c>
      <c r="H35" s="56">
        <f t="shared" si="13"/>
        <v>497.03495564483057</v>
      </c>
      <c r="I35" s="56">
        <f t="shared" si="13"/>
        <v>423.9113222486144</v>
      </c>
      <c r="J35" s="56">
        <f t="shared" si="13"/>
        <v>357.79659131824855</v>
      </c>
      <c r="K35" s="56">
        <f t="shared" si="13"/>
        <v>363.46479239880256</v>
      </c>
      <c r="L35" s="56">
        <f t="shared" si="13"/>
        <v>217.18602455146362</v>
      </c>
      <c r="M35" s="56">
        <f t="shared" si="13"/>
        <v>227.04719294237202</v>
      </c>
      <c r="N35" s="56">
        <f t="shared" si="13"/>
        <v>375.08226573440419</v>
      </c>
      <c r="O35" s="56">
        <f t="shared" si="13"/>
        <v>376.51140642175073</v>
      </c>
      <c r="P35" s="57">
        <f t="shared" si="13"/>
        <v>440.93416557570146</v>
      </c>
      <c r="Q35" s="58">
        <f t="shared" si="18"/>
        <v>346.78949539392272</v>
      </c>
      <c r="R35" s="59">
        <f t="shared" si="14"/>
        <v>1.543582238502285E-2</v>
      </c>
    </row>
    <row r="36" spans="1:19" ht="20.100000000000001" customHeight="1" x14ac:dyDescent="0.2">
      <c r="A36" s="95" t="s">
        <v>9</v>
      </c>
      <c r="B36" s="96"/>
      <c r="C36" s="55">
        <f t="shared" si="15"/>
        <v>214.0144237761146</v>
      </c>
      <c r="D36" s="56">
        <f t="shared" ref="D36" si="23">D14/D$46*100000</f>
        <v>225.40495207602763</v>
      </c>
      <c r="E36" s="56">
        <f t="shared" si="13"/>
        <v>152.45826156653422</v>
      </c>
      <c r="F36" s="56">
        <f t="shared" si="13"/>
        <v>212.97913559971434</v>
      </c>
      <c r="G36" s="56">
        <f t="shared" si="13"/>
        <v>264.07471512411735</v>
      </c>
      <c r="H36" s="56">
        <f t="shared" si="13"/>
        <v>316.50252449448806</v>
      </c>
      <c r="I36" s="56">
        <f t="shared" si="13"/>
        <v>235.94615993665874</v>
      </c>
      <c r="J36" s="56">
        <f t="shared" si="13"/>
        <v>244.68913357802245</v>
      </c>
      <c r="K36" s="56">
        <f t="shared" si="13"/>
        <v>205.97422881686842</v>
      </c>
      <c r="L36" s="56">
        <f t="shared" si="13"/>
        <v>132.62941024980685</v>
      </c>
      <c r="M36" s="56">
        <f t="shared" si="13"/>
        <v>153.79736259689062</v>
      </c>
      <c r="N36" s="56">
        <f t="shared" si="13"/>
        <v>240.36439390565542</v>
      </c>
      <c r="O36" s="56">
        <f t="shared" si="13"/>
        <v>235.10229944344309</v>
      </c>
      <c r="P36" s="57">
        <f t="shared" si="13"/>
        <v>237.65194353002946</v>
      </c>
      <c r="Q36" s="58">
        <f t="shared" si="18"/>
        <v>214.75777991658646</v>
      </c>
      <c r="R36" s="59">
        <f t="shared" si="14"/>
        <v>9.5590062289192066E-3</v>
      </c>
    </row>
    <row r="37" spans="1:19" ht="20.100000000000001" customHeight="1" x14ac:dyDescent="0.2">
      <c r="A37" s="102" t="s">
        <v>15</v>
      </c>
      <c r="B37" s="103"/>
      <c r="C37" s="55">
        <f>C15/$C$46*100000</f>
        <v>263.76741928915982</v>
      </c>
      <c r="D37" s="56">
        <f t="shared" ref="D37" si="24">D15/D$46*100000</f>
        <v>243.87009971993169</v>
      </c>
      <c r="E37" s="56">
        <f t="shared" si="13"/>
        <v>250.0042633742049</v>
      </c>
      <c r="F37" s="56">
        <f t="shared" si="13"/>
        <v>288.52916680907248</v>
      </c>
      <c r="G37" s="56">
        <f t="shared" si="13"/>
        <v>270.74888652573782</v>
      </c>
      <c r="H37" s="56">
        <f t="shared" si="13"/>
        <v>322.33706208201664</v>
      </c>
      <c r="I37" s="56">
        <f t="shared" si="13"/>
        <v>274.10926365795723</v>
      </c>
      <c r="J37" s="56">
        <f t="shared" si="13"/>
        <v>253.54921776767353</v>
      </c>
      <c r="K37" s="56">
        <f t="shared" si="13"/>
        <v>286.99726669269819</v>
      </c>
      <c r="L37" s="56">
        <f t="shared" si="13"/>
        <v>192.72040518499441</v>
      </c>
      <c r="M37" s="56">
        <f t="shared" si="13"/>
        <v>202.35777154100865</v>
      </c>
      <c r="N37" s="56">
        <f t="shared" si="13"/>
        <v>276.36338444942578</v>
      </c>
      <c r="O37" s="56">
        <f t="shared" si="13"/>
        <v>244.76139145015813</v>
      </c>
      <c r="P37" s="57">
        <f t="shared" si="13"/>
        <v>260.62266190902216</v>
      </c>
      <c r="Q37" s="58">
        <f t="shared" si="18"/>
        <v>252.9721802099088</v>
      </c>
      <c r="R37" s="59">
        <f t="shared" si="14"/>
        <v>1.1259953643164979E-2</v>
      </c>
      <c r="S37" s="16"/>
    </row>
    <row r="38" spans="1:19" ht="30" customHeight="1" thickBot="1" x14ac:dyDescent="0.25">
      <c r="A38" s="104" t="s">
        <v>34</v>
      </c>
      <c r="B38" s="105"/>
      <c r="C38" s="34">
        <f>SUM(C28:C37)</f>
        <v>22366.191232144418</v>
      </c>
      <c r="D38" s="35">
        <f t="shared" ref="D38" si="25">SUM(D28:D37)</f>
        <v>22115.634123267468</v>
      </c>
      <c r="E38" s="35">
        <f t="shared" ref="E38:P38" si="26">SUM(E28:E37)</f>
        <v>20855.062330530876</v>
      </c>
      <c r="F38" s="35">
        <f t="shared" si="26"/>
        <v>24609.88302336834</v>
      </c>
      <c r="G38" s="35">
        <f t="shared" si="26"/>
        <v>25199.001543958311</v>
      </c>
      <c r="H38" s="35">
        <f t="shared" si="26"/>
        <v>21126.860604441183</v>
      </c>
      <c r="I38" s="35">
        <f t="shared" si="26"/>
        <v>24283.768804433887</v>
      </c>
      <c r="J38" s="35">
        <f t="shared" si="26"/>
        <v>23358.009610363664</v>
      </c>
      <c r="K38" s="35">
        <f t="shared" si="26"/>
        <v>25772.972797084469</v>
      </c>
      <c r="L38" s="35">
        <f t="shared" si="26"/>
        <v>23282.899819727016</v>
      </c>
      <c r="M38" s="35">
        <f t="shared" si="26"/>
        <v>19612.266959484114</v>
      </c>
      <c r="N38" s="35">
        <f t="shared" si="26"/>
        <v>22542.790552677285</v>
      </c>
      <c r="O38" s="35">
        <f t="shared" si="26"/>
        <v>22364.468450507778</v>
      </c>
      <c r="P38" s="36">
        <f t="shared" si="26"/>
        <v>21630.990089775783</v>
      </c>
      <c r="Q38" s="37">
        <f t="shared" si="18"/>
        <v>22466.538338145652</v>
      </c>
      <c r="R38" s="71"/>
    </row>
    <row r="39" spans="1:19" ht="20.100000000000001" customHeight="1" x14ac:dyDescent="0.2">
      <c r="A39" s="99" t="s">
        <v>2</v>
      </c>
      <c r="B39" s="8" t="s">
        <v>10</v>
      </c>
      <c r="C39" s="60">
        <f>SUM(C28:C31)</f>
        <v>17810.653876829951</v>
      </c>
      <c r="D39" s="60">
        <f t="shared" ref="D39" si="27">SUM(D28:D31)</f>
        <v>17699.77947570369</v>
      </c>
      <c r="E39" s="60">
        <f t="shared" ref="E39:P39" si="28">SUM(E28:E31)</f>
        <v>17101.928750490286</v>
      </c>
      <c r="F39" s="60">
        <f t="shared" si="28"/>
        <v>20045.042209082909</v>
      </c>
      <c r="G39" s="60">
        <f t="shared" si="28"/>
        <v>20615.403097705417</v>
      </c>
      <c r="H39" s="60">
        <f t="shared" si="28"/>
        <v>15236.260720962819</v>
      </c>
      <c r="I39" s="60">
        <f t="shared" si="28"/>
        <v>18904.038004750593</v>
      </c>
      <c r="J39" s="60">
        <f t="shared" si="28"/>
        <v>18647.27250791281</v>
      </c>
      <c r="K39" s="60">
        <f t="shared" si="28"/>
        <v>21171.905505661849</v>
      </c>
      <c r="L39" s="60">
        <f t="shared" si="28"/>
        <v>20111.239877528831</v>
      </c>
      <c r="M39" s="60">
        <f t="shared" si="28"/>
        <v>16380.68086876754</v>
      </c>
      <c r="N39" s="60">
        <f t="shared" si="28"/>
        <v>18197.427865940255</v>
      </c>
      <c r="O39" s="60">
        <f t="shared" si="28"/>
        <v>17409.547432903117</v>
      </c>
      <c r="P39" s="60">
        <f t="shared" si="28"/>
        <v>15991.07423514416</v>
      </c>
      <c r="Q39" s="40">
        <f>SUM(Q28:Q31)</f>
        <v>18038.461891012419</v>
      </c>
      <c r="R39" s="61">
        <f>SUM(R28:R31)</f>
        <v>0.80290348337220874</v>
      </c>
    </row>
    <row r="40" spans="1:19" ht="20.100000000000001" customHeight="1" x14ac:dyDescent="0.2">
      <c r="A40" s="100"/>
      <c r="B40" s="9" t="s">
        <v>11</v>
      </c>
      <c r="C40" s="42">
        <f>SUM(C32:C37)</f>
        <v>4555.5373553144618</v>
      </c>
      <c r="D40" s="42">
        <f t="shared" ref="D40" si="29">SUM(D32:D37)</f>
        <v>4415.8546475637804</v>
      </c>
      <c r="E40" s="42">
        <f t="shared" ref="E40:P40" si="30">SUM(E32:E37)</f>
        <v>3753.1335800405877</v>
      </c>
      <c r="F40" s="42">
        <f t="shared" si="30"/>
        <v>4564.8408142854314</v>
      </c>
      <c r="G40" s="42">
        <f t="shared" si="30"/>
        <v>4583.5984462528977</v>
      </c>
      <c r="H40" s="42">
        <f t="shared" si="30"/>
        <v>5890.5998834783659</v>
      </c>
      <c r="I40" s="42">
        <f t="shared" si="30"/>
        <v>5379.7307996832924</v>
      </c>
      <c r="J40" s="42">
        <f t="shared" si="30"/>
        <v>4710.7371024508502</v>
      </c>
      <c r="K40" s="42">
        <f t="shared" si="30"/>
        <v>4601.0672914226207</v>
      </c>
      <c r="L40" s="42">
        <f t="shared" si="30"/>
        <v>3171.6599421981859</v>
      </c>
      <c r="M40" s="42">
        <f t="shared" si="30"/>
        <v>3231.5860907165729</v>
      </c>
      <c r="N40" s="42">
        <f t="shared" si="30"/>
        <v>4345.3626867370322</v>
      </c>
      <c r="O40" s="42">
        <f t="shared" si="30"/>
        <v>4954.9210176046608</v>
      </c>
      <c r="P40" s="42">
        <f t="shared" si="30"/>
        <v>5639.915854631623</v>
      </c>
      <c r="Q40" s="44">
        <f>SUM(Q32:Q37)</f>
        <v>4428.0764471332313</v>
      </c>
      <c r="R40" s="59">
        <f>SUM(R32:R37)</f>
        <v>0.19709651662779118</v>
      </c>
    </row>
    <row r="41" spans="1:19" ht="20.100000000000001" customHeight="1" x14ac:dyDescent="0.2">
      <c r="A41" s="100"/>
      <c r="B41" s="10" t="s">
        <v>12</v>
      </c>
      <c r="C41" s="46">
        <f>SUM(C33:C37)</f>
        <v>2664.0050089785022</v>
      </c>
      <c r="D41" s="46">
        <f t="shared" ref="D41" si="31">SUM(D33:D37)</f>
        <v>2599.8439817040489</v>
      </c>
      <c r="E41" s="46">
        <f t="shared" ref="E41:P41" si="32">SUM(E33:E37)</f>
        <v>2124.524633776156</v>
      </c>
      <c r="F41" s="46">
        <f t="shared" si="32"/>
        <v>2636.5162081799099</v>
      </c>
      <c r="G41" s="46">
        <f t="shared" si="32"/>
        <v>2748.2013108072638</v>
      </c>
      <c r="H41" s="46">
        <f t="shared" si="32"/>
        <v>3601.4317447888698</v>
      </c>
      <c r="I41" s="46">
        <f t="shared" si="32"/>
        <v>3179.2557403008709</v>
      </c>
      <c r="J41" s="46">
        <f t="shared" si="32"/>
        <v>2716.4641100610966</v>
      </c>
      <c r="K41" s="46">
        <f t="shared" si="32"/>
        <v>2643.8240270727583</v>
      </c>
      <c r="L41" s="46">
        <f t="shared" si="32"/>
        <v>1754.8716628036741</v>
      </c>
      <c r="M41" s="46">
        <f t="shared" si="32"/>
        <v>1795.9848998953087</v>
      </c>
      <c r="N41" s="46">
        <f t="shared" si="32"/>
        <v>2573.7422620726511</v>
      </c>
      <c r="O41" s="46">
        <f t="shared" si="32"/>
        <v>2861.9889615896541</v>
      </c>
      <c r="P41" s="46">
        <f t="shared" si="32"/>
        <v>3271.8593155762196</v>
      </c>
      <c r="Q41" s="48">
        <f>SUM(Q33:Q37)</f>
        <v>2579.0182868142447</v>
      </c>
      <c r="R41" s="62">
        <f>SUM(R33:R37)</f>
        <v>0.11479375451603784</v>
      </c>
    </row>
    <row r="42" spans="1:19" ht="20.100000000000001" customHeight="1" x14ac:dyDescent="0.2">
      <c r="A42" s="100"/>
      <c r="B42" s="10" t="s">
        <v>13</v>
      </c>
      <c r="C42" s="46">
        <f>SUM(C34:C37)</f>
        <v>1818.8164298168938</v>
      </c>
      <c r="D42" s="46">
        <f t="shared" ref="D42" si="33">SUM(D34:D37)</f>
        <v>1787.2961411095196</v>
      </c>
      <c r="E42" s="46">
        <f t="shared" ref="E42:P42" si="34">SUM(E34:E37)</f>
        <v>1460.4614676239362</v>
      </c>
      <c r="F42" s="46">
        <f t="shared" si="34"/>
        <v>1840.362784054626</v>
      </c>
      <c r="G42" s="46">
        <f t="shared" si="34"/>
        <v>1931.9501483890776</v>
      </c>
      <c r="H42" s="46">
        <f t="shared" si="34"/>
        <v>2497.6048800410613</v>
      </c>
      <c r="I42" s="46">
        <f t="shared" si="34"/>
        <v>2136.025336500396</v>
      </c>
      <c r="J42" s="46">
        <f t="shared" si="34"/>
        <v>1854.3967696510069</v>
      </c>
      <c r="K42" s="46">
        <f t="shared" si="34"/>
        <v>1805.1216972536768</v>
      </c>
      <c r="L42" s="46">
        <f t="shared" si="34"/>
        <v>1194.2369874381207</v>
      </c>
      <c r="M42" s="46">
        <f t="shared" si="34"/>
        <v>1232.356782600096</v>
      </c>
      <c r="N42" s="46">
        <f t="shared" si="34"/>
        <v>1814.9181796139324</v>
      </c>
      <c r="O42" s="46">
        <f t="shared" si="34"/>
        <v>1931.6252195028658</v>
      </c>
      <c r="P42" s="46">
        <f t="shared" si="34"/>
        <v>2189.1267327348282</v>
      </c>
      <c r="Q42" s="48">
        <f>SUM(Q34:Q37)</f>
        <v>1770.1636188642929</v>
      </c>
      <c r="R42" s="62">
        <f>SUM(R34:R37)</f>
        <v>7.8791115579152401E-2</v>
      </c>
    </row>
    <row r="43" spans="1:19" ht="20.100000000000001" customHeight="1" thickBot="1" x14ac:dyDescent="0.25">
      <c r="A43" s="101"/>
      <c r="B43" s="11" t="s">
        <v>14</v>
      </c>
      <c r="C43" s="50">
        <f>SUM(C35:C37)</f>
        <v>836.76884145940085</v>
      </c>
      <c r="D43" s="50">
        <f t="shared" ref="D43" si="35">SUM(D35:D37)</f>
        <v>819.62479145364637</v>
      </c>
      <c r="E43" s="50">
        <f t="shared" ref="E43:P43" si="36">SUM(E35:E37)</f>
        <v>681.79880284452338</v>
      </c>
      <c r="F43" s="50">
        <f t="shared" si="36"/>
        <v>870.80405020119701</v>
      </c>
      <c r="G43" s="50">
        <f t="shared" si="36"/>
        <v>918.14351248292519</v>
      </c>
      <c r="H43" s="50">
        <f t="shared" si="36"/>
        <v>1135.8745422213353</v>
      </c>
      <c r="I43" s="50">
        <f t="shared" si="36"/>
        <v>933.96674584323046</v>
      </c>
      <c r="J43" s="50">
        <f t="shared" si="36"/>
        <v>856.03494266394455</v>
      </c>
      <c r="K43" s="50">
        <f t="shared" si="36"/>
        <v>856.4362879083692</v>
      </c>
      <c r="L43" s="50">
        <f t="shared" si="36"/>
        <v>542.53583998626493</v>
      </c>
      <c r="M43" s="50">
        <f t="shared" si="36"/>
        <v>583.20232708027129</v>
      </c>
      <c r="N43" s="50">
        <f t="shared" si="36"/>
        <v>891.81004408948536</v>
      </c>
      <c r="O43" s="50">
        <f t="shared" si="36"/>
        <v>856.37509731535204</v>
      </c>
      <c r="P43" s="50">
        <f t="shared" si="36"/>
        <v>939.20877101475298</v>
      </c>
      <c r="Q43" s="52">
        <f>SUM(Q35:Q37)</f>
        <v>814.51945552041798</v>
      </c>
      <c r="R43" s="63">
        <f>SUM(R35:R37)</f>
        <v>3.6254782257107036E-2</v>
      </c>
    </row>
    <row r="44" spans="1:19" ht="20.100000000000001" customHeight="1" x14ac:dyDescent="0.2">
      <c r="C44" s="20"/>
      <c r="D44" s="20"/>
    </row>
    <row r="45" spans="1:19" s="24" customFormat="1" ht="20.100000000000001" customHeight="1" x14ac:dyDescent="0.2">
      <c r="B45" s="64" t="s">
        <v>16</v>
      </c>
      <c r="C45" s="65" t="s">
        <v>20</v>
      </c>
      <c r="D45" s="65" t="s">
        <v>22</v>
      </c>
      <c r="E45" s="65" t="s">
        <v>27</v>
      </c>
      <c r="F45" s="65" t="s">
        <v>29</v>
      </c>
      <c r="G45" s="65" t="s">
        <v>18</v>
      </c>
      <c r="H45" s="65" t="s">
        <v>35</v>
      </c>
      <c r="I45" s="65" t="s">
        <v>28</v>
      </c>
      <c r="J45" s="65" t="s">
        <v>25</v>
      </c>
      <c r="K45" s="65" t="s">
        <v>17</v>
      </c>
      <c r="L45" s="65" t="s">
        <v>19</v>
      </c>
      <c r="M45" s="65" t="s">
        <v>26</v>
      </c>
      <c r="N45" s="65" t="s">
        <v>24</v>
      </c>
      <c r="O45" s="65" t="s">
        <v>21</v>
      </c>
      <c r="P45" s="65" t="s">
        <v>23</v>
      </c>
      <c r="Q45" s="66" t="s">
        <v>0</v>
      </c>
      <c r="R45" s="72"/>
    </row>
    <row r="46" spans="1:19" s="24" customFormat="1" ht="36.75" customHeight="1" x14ac:dyDescent="0.2">
      <c r="B46" s="25" t="s">
        <v>41</v>
      </c>
      <c r="C46" s="1">
        <v>653227</v>
      </c>
      <c r="D46" s="1">
        <v>1229343</v>
      </c>
      <c r="E46" s="1">
        <v>293195</v>
      </c>
      <c r="F46" s="1">
        <v>555923</v>
      </c>
      <c r="G46" s="1">
        <v>449494</v>
      </c>
      <c r="H46" s="1">
        <v>1182613</v>
      </c>
      <c r="I46" s="1">
        <v>631500</v>
      </c>
      <c r="J46" s="1">
        <v>530469</v>
      </c>
      <c r="K46" s="1">
        <v>614640</v>
      </c>
      <c r="L46" s="1">
        <v>1397880</v>
      </c>
      <c r="M46" s="1">
        <v>1466215</v>
      </c>
      <c r="N46" s="1">
        <v>808356</v>
      </c>
      <c r="O46" s="1">
        <v>517647</v>
      </c>
      <c r="P46" s="1">
        <v>578998</v>
      </c>
      <c r="Q46" s="2">
        <v>10909500</v>
      </c>
    </row>
    <row r="47" spans="1:19" x14ac:dyDescent="0.2"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4"/>
    </row>
    <row r="48" spans="1:19" x14ac:dyDescent="0.2"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4"/>
    </row>
    <row r="49" spans="1:17" ht="14.25" x14ac:dyDescent="0.2">
      <c r="B49" s="67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4"/>
    </row>
    <row r="50" spans="1:17" ht="18" x14ac:dyDescent="0.2">
      <c r="I50" s="75"/>
      <c r="J50" s="75"/>
      <c r="K50" s="76"/>
    </row>
    <row r="51" spans="1:17" ht="12.75" x14ac:dyDescent="0.2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</row>
    <row r="53" spans="1:17" ht="12" customHeight="1" x14ac:dyDescent="0.2"/>
  </sheetData>
  <mergeCells count="60">
    <mergeCell ref="N26:N27"/>
    <mergeCell ref="A17:A21"/>
    <mergeCell ref="A13:B13"/>
    <mergeCell ref="A14:B14"/>
    <mergeCell ref="A15:B15"/>
    <mergeCell ref="A16:B16"/>
    <mergeCell ref="A23:R23"/>
    <mergeCell ref="A24:R24"/>
    <mergeCell ref="R26:R27"/>
    <mergeCell ref="Q26:Q27"/>
    <mergeCell ref="M26:M27"/>
    <mergeCell ref="O26:O27"/>
    <mergeCell ref="P26:P27"/>
    <mergeCell ref="A34:B34"/>
    <mergeCell ref="A39:A43"/>
    <mergeCell ref="A35:B35"/>
    <mergeCell ref="A36:B36"/>
    <mergeCell ref="A37:B37"/>
    <mergeCell ref="A38:B38"/>
    <mergeCell ref="L26:L27"/>
    <mergeCell ref="A28:B28"/>
    <mergeCell ref="A29:B29"/>
    <mergeCell ref="A31:B31"/>
    <mergeCell ref="A33:B33"/>
    <mergeCell ref="A32:B32"/>
    <mergeCell ref="H26:H27"/>
    <mergeCell ref="A30:B30"/>
    <mergeCell ref="I26:I27"/>
    <mergeCell ref="J26:J27"/>
    <mergeCell ref="K26:K27"/>
    <mergeCell ref="C26:C27"/>
    <mergeCell ref="D26:D27"/>
    <mergeCell ref="E26:E27"/>
    <mergeCell ref="F26:F27"/>
    <mergeCell ref="G26:G27"/>
    <mergeCell ref="A11:B11"/>
    <mergeCell ref="A12:B12"/>
    <mergeCell ref="O4:O5"/>
    <mergeCell ref="A6:B6"/>
    <mergeCell ref="A7:B7"/>
    <mergeCell ref="A9:B9"/>
    <mergeCell ref="M4:M5"/>
    <mergeCell ref="A8:B8"/>
    <mergeCell ref="N4:N5"/>
    <mergeCell ref="A10:B10"/>
    <mergeCell ref="G4:G5"/>
    <mergeCell ref="H4:H5"/>
    <mergeCell ref="J4:J5"/>
    <mergeCell ref="Q4:Q5"/>
    <mergeCell ref="K4:K5"/>
    <mergeCell ref="L4:L5"/>
    <mergeCell ref="A1:R1"/>
    <mergeCell ref="A2:R2"/>
    <mergeCell ref="R4:R5"/>
    <mergeCell ref="P4:P5"/>
    <mergeCell ref="C4:C5"/>
    <mergeCell ref="D4:D5"/>
    <mergeCell ref="E4:E5"/>
    <mergeCell ref="F4:F5"/>
    <mergeCell ref="I4:I5"/>
  </mergeCells>
  <phoneticPr fontId="7" type="noConversion"/>
  <printOptions horizontalCentered="1" verticalCentered="1"/>
  <pageMargins left="0.19685039370078741" right="0.19685039370078741" top="1.1811023622047245" bottom="0.19685039370078741" header="0.39370078740157483" footer="0"/>
  <pageSetup paperSize="9" scale="56" orientation="landscape" r:id="rId1"/>
  <headerFooter scaleWithDoc="0">
    <oddHeader>&amp;L&amp;G</oddHeader>
    <firstHeader>&amp;L&amp;G</firstHeader>
  </headerFooter>
  <rowBreaks count="1" manualBreakCount="1">
    <brk id="22" max="11" man="1"/>
  </rowBreaks>
  <customProperties>
    <customPr name="_pios_id" r:id="rId2"/>
  </customProperties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přítrv</vt:lpstr>
      <vt:lpstr>přítrv!Oblast_tisku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Holická Michaela (ČSSZ 36)</cp:lastModifiedBy>
  <cp:lastPrinted>2026-01-29T12:57:29Z</cp:lastPrinted>
  <dcterms:created xsi:type="dcterms:W3CDTF">1997-01-24T11:07:25Z</dcterms:created>
  <dcterms:modified xsi:type="dcterms:W3CDTF">2026-01-29T12:59:18Z</dcterms:modified>
</cp:coreProperties>
</file>